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粮油规模种植补贴" sheetId="6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<sst xmlns="http://schemas.openxmlformats.org/spreadsheetml/2006/main" count="30" uniqueCount="30">
  <si>
    <t xml:space="preserve">       2022年滨江区粮油规模种植补贴资金分配表</t>
  </si>
  <si>
    <t>街道</t>
  </si>
  <si>
    <t>姓名</t>
  </si>
  <si>
    <t>稻麦面积</t>
  </si>
  <si>
    <t>油菜面积</t>
  </si>
  <si>
    <t>旱粮面积</t>
  </si>
  <si>
    <t>粮油规模种植补贴（530元/亩）</t>
  </si>
  <si>
    <t>省级规模种粮动态补贴(22元/亩)</t>
  </si>
  <si>
    <t>省级旱粮规模种植补贴（120元/亩）</t>
  </si>
  <si>
    <t>市级规模旱粮种植补贴（36000元/325亩）</t>
  </si>
  <si>
    <t>合计（元）</t>
  </si>
  <si>
    <t>西兴</t>
  </si>
  <si>
    <t>高建良</t>
  </si>
  <si>
    <t>杭建根</t>
  </si>
  <si>
    <t>曹志芳</t>
  </si>
  <si>
    <t>俞友水</t>
  </si>
  <si>
    <t>孙兴龙</t>
  </si>
  <si>
    <t>徐建峰</t>
  </si>
  <si>
    <t>王德明</t>
  </si>
  <si>
    <t>长河</t>
  </si>
  <si>
    <t>王林焕</t>
  </si>
  <si>
    <t>钱关兴</t>
  </si>
  <si>
    <t>沈国敏</t>
  </si>
  <si>
    <t>中科粮油（杭州）有限责任公司</t>
  </si>
  <si>
    <t>浦沿</t>
  </si>
  <si>
    <t>陈万良</t>
  </si>
  <si>
    <t>杭州之江园林绿化艺术有限公司</t>
  </si>
  <si>
    <t>小计</t>
  </si>
  <si>
    <t>备注</t>
  </si>
  <si>
    <t>粮油规模种植补贴对象是稻麦、油菜（已包含省级规模种植补贴120元/亩），省级规模种粮动态补贴对象是稻麦、油菜及旱粮，市级规模旱粮补贴对象是玉米、毛豆等旱粮（不包含油菜）。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</si>
</sst>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20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20071227922452803_各部门支出明细表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G6" sqref="G6"/>
    </sheetView>
  </sheetViews>
  <sheetFormatPr defaultColWidth="9" defaultRowHeight="13.5"/>
  <cols>
    <col min="1" max="1" width="7.05833333333333" customWidth="1"/>
    <col min="2" max="2" width="13.525" customWidth="1"/>
    <col min="3" max="3" width="9.7" customWidth="1"/>
    <col min="4" max="4" width="10.1416666666667" customWidth="1"/>
    <col min="5" max="5" width="10.2916666666667" customWidth="1"/>
    <col min="6" max="6" width="16.7666666666667" customWidth="1"/>
    <col min="7" max="7" width="18.9583333333333" customWidth="1"/>
    <col min="8" max="8" width="14.2666666666667" customWidth="1"/>
    <col min="9" max="9" width="16.9083333333333" customWidth="1"/>
    <col min="10" max="10" width="13.375" customWidth="1"/>
    <col min="11" max="11" width="10.625" customWidth="1"/>
    <col min="12" max="12" width="9.99166666666667" style="2" customWidth="1"/>
    <col min="13" max="13" width="11.5" customWidth="1"/>
  </cols>
  <sheetData>
    <row r="1" ht="3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6"/>
      <c r="L1" s="17"/>
      <c r="M1" s="18"/>
      <c r="N1" s="18"/>
      <c r="O1" s="18"/>
      <c r="P1" s="18"/>
      <c r="Q1" s="18"/>
    </row>
    <row r="2" s="1" customFormat="1" ht="2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9"/>
      <c r="L2" s="20"/>
    </row>
    <row r="3" s="1" customFormat="1" ht="21" customHeight="1" spans="1:12">
      <c r="A3" s="6"/>
      <c r="B3" s="6"/>
      <c r="C3" s="6"/>
      <c r="D3" s="6"/>
      <c r="E3" s="6"/>
      <c r="F3" s="7"/>
      <c r="G3" s="7"/>
      <c r="H3" s="7"/>
      <c r="I3" s="7"/>
      <c r="J3" s="6"/>
      <c r="K3" s="21"/>
      <c r="L3" s="20"/>
    </row>
    <row r="4" ht="20.25" spans="1:17">
      <c r="A4" s="8" t="s">
        <v>11</v>
      </c>
      <c r="B4" s="9" t="s">
        <v>12</v>
      </c>
      <c r="C4" s="9">
        <v>410</v>
      </c>
      <c r="D4" s="9">
        <v>0</v>
      </c>
      <c r="E4" s="9">
        <v>0</v>
      </c>
      <c r="F4" s="9">
        <f>C4*530</f>
        <v>217300</v>
      </c>
      <c r="G4" s="9">
        <f>(C4+D4+E4)*22</f>
        <v>9020</v>
      </c>
      <c r="H4" s="9">
        <f>(D4+E4)*120</f>
        <v>0</v>
      </c>
      <c r="I4" s="9">
        <v>0</v>
      </c>
      <c r="J4" s="9">
        <f>F4+G4+H4+I4</f>
        <v>226320</v>
      </c>
      <c r="K4" s="22"/>
      <c r="M4" s="1"/>
      <c r="N4" s="1"/>
      <c r="O4" s="1"/>
      <c r="P4" s="1"/>
      <c r="Q4" s="25"/>
    </row>
    <row r="5" ht="20.25" spans="1:17">
      <c r="A5" s="8"/>
      <c r="B5" s="9" t="s">
        <v>13</v>
      </c>
      <c r="C5" s="9">
        <v>100</v>
      </c>
      <c r="D5" s="9">
        <v>0</v>
      </c>
      <c r="E5" s="9">
        <v>75</v>
      </c>
      <c r="F5" s="9">
        <f t="shared" ref="F5:F16" si="0">C5*530</f>
        <v>53000</v>
      </c>
      <c r="G5" s="9">
        <f>(C5+D5+E5)*22</f>
        <v>3850</v>
      </c>
      <c r="H5" s="9">
        <f t="shared" ref="H5:H16" si="1">(D5+E5)*120</f>
        <v>9000</v>
      </c>
      <c r="I5" s="9">
        <v>8308</v>
      </c>
      <c r="J5" s="9">
        <f t="shared" ref="J5:J16" si="2">F5+G5+H5+I5</f>
        <v>74158</v>
      </c>
      <c r="K5" s="22"/>
      <c r="M5" s="1"/>
      <c r="N5" s="1"/>
      <c r="O5" s="1"/>
      <c r="P5" s="1"/>
      <c r="Q5" s="25"/>
    </row>
    <row r="6" ht="20.25" spans="1:17">
      <c r="A6" s="8"/>
      <c r="B6" s="9" t="s">
        <v>14</v>
      </c>
      <c r="C6" s="9">
        <v>110</v>
      </c>
      <c r="D6" s="9">
        <v>0</v>
      </c>
      <c r="E6" s="9">
        <v>0</v>
      </c>
      <c r="F6" s="9">
        <f t="shared" si="0"/>
        <v>58300</v>
      </c>
      <c r="G6" s="9">
        <f t="shared" ref="G6:G16" si="3">(C6+D6+E6)*22</f>
        <v>2420</v>
      </c>
      <c r="H6" s="9">
        <f t="shared" si="1"/>
        <v>0</v>
      </c>
      <c r="I6" s="9">
        <v>0</v>
      </c>
      <c r="J6" s="9">
        <f t="shared" si="2"/>
        <v>60720</v>
      </c>
      <c r="K6" s="22"/>
      <c r="M6" s="1"/>
      <c r="N6" s="1"/>
      <c r="O6" s="1"/>
      <c r="P6" s="1"/>
      <c r="Q6" s="25"/>
    </row>
    <row r="7" ht="20.25" spans="1:17">
      <c r="A7" s="8"/>
      <c r="B7" s="9" t="s">
        <v>15</v>
      </c>
      <c r="C7" s="9">
        <v>100</v>
      </c>
      <c r="D7" s="9">
        <v>0</v>
      </c>
      <c r="E7" s="9">
        <v>0</v>
      </c>
      <c r="F7" s="9">
        <f t="shared" si="0"/>
        <v>53000</v>
      </c>
      <c r="G7" s="9">
        <f t="shared" si="3"/>
        <v>2200</v>
      </c>
      <c r="H7" s="9">
        <f t="shared" si="1"/>
        <v>0</v>
      </c>
      <c r="I7" s="9">
        <v>0</v>
      </c>
      <c r="J7" s="9">
        <f t="shared" si="2"/>
        <v>55200</v>
      </c>
      <c r="K7" s="22"/>
      <c r="M7" s="1"/>
      <c r="N7" s="1"/>
      <c r="O7" s="1"/>
      <c r="P7" s="1"/>
      <c r="Q7" s="25"/>
    </row>
    <row r="8" ht="20.25" spans="1:17">
      <c r="A8" s="8"/>
      <c r="B8" s="9" t="s">
        <v>16</v>
      </c>
      <c r="C8" s="9">
        <v>350</v>
      </c>
      <c r="D8" s="9">
        <v>0</v>
      </c>
      <c r="E8" s="9">
        <v>0</v>
      </c>
      <c r="F8" s="9">
        <f t="shared" si="0"/>
        <v>185500</v>
      </c>
      <c r="G8" s="9">
        <f t="shared" si="3"/>
        <v>7700</v>
      </c>
      <c r="H8" s="9">
        <f t="shared" si="1"/>
        <v>0</v>
      </c>
      <c r="I8" s="9">
        <v>0</v>
      </c>
      <c r="J8" s="9">
        <f t="shared" si="2"/>
        <v>193200</v>
      </c>
      <c r="K8" s="22"/>
      <c r="M8" s="1"/>
      <c r="N8" s="1"/>
      <c r="O8" s="1"/>
      <c r="P8" s="1"/>
      <c r="Q8" s="25"/>
    </row>
    <row r="9" ht="25" customHeight="1" spans="1:17">
      <c r="A9" s="8"/>
      <c r="B9" s="9" t="s">
        <v>17</v>
      </c>
      <c r="C9" s="9">
        <v>120</v>
      </c>
      <c r="D9" s="9">
        <v>0</v>
      </c>
      <c r="E9" s="9">
        <v>0</v>
      </c>
      <c r="F9" s="9">
        <f t="shared" si="0"/>
        <v>63600</v>
      </c>
      <c r="G9" s="9">
        <f t="shared" si="3"/>
        <v>2640</v>
      </c>
      <c r="H9" s="9">
        <f t="shared" si="1"/>
        <v>0</v>
      </c>
      <c r="I9" s="9">
        <v>0</v>
      </c>
      <c r="J9" s="9">
        <f t="shared" si="2"/>
        <v>66240</v>
      </c>
      <c r="K9" s="22"/>
      <c r="M9" s="1"/>
      <c r="N9" s="1"/>
      <c r="O9" s="1"/>
      <c r="P9" s="1"/>
      <c r="Q9" s="25"/>
    </row>
    <row r="10" ht="20.25" spans="1:17">
      <c r="A10" s="8"/>
      <c r="B10" s="9" t="s">
        <v>18</v>
      </c>
      <c r="C10" s="9">
        <v>65</v>
      </c>
      <c r="D10" s="9">
        <v>0</v>
      </c>
      <c r="E10" s="9">
        <v>0</v>
      </c>
      <c r="F10" s="9">
        <f t="shared" si="0"/>
        <v>34450</v>
      </c>
      <c r="G10" s="9">
        <f t="shared" si="3"/>
        <v>1430</v>
      </c>
      <c r="H10" s="9">
        <f t="shared" si="1"/>
        <v>0</v>
      </c>
      <c r="I10" s="9">
        <v>0</v>
      </c>
      <c r="J10" s="9">
        <f t="shared" si="2"/>
        <v>35880</v>
      </c>
      <c r="K10" s="22"/>
      <c r="N10" s="1"/>
      <c r="O10" s="1"/>
      <c r="P10" s="1"/>
      <c r="Q10" s="25"/>
    </row>
    <row r="11" ht="33" customHeight="1" spans="1:17">
      <c r="A11" s="10" t="s">
        <v>19</v>
      </c>
      <c r="B11" s="9" t="s">
        <v>20</v>
      </c>
      <c r="C11" s="9">
        <v>568</v>
      </c>
      <c r="D11" s="9">
        <v>0</v>
      </c>
      <c r="E11" s="9">
        <v>0</v>
      </c>
      <c r="F11" s="9">
        <f t="shared" si="0"/>
        <v>301040</v>
      </c>
      <c r="G11" s="9">
        <f t="shared" si="3"/>
        <v>12496</v>
      </c>
      <c r="H11" s="9">
        <f t="shared" si="1"/>
        <v>0</v>
      </c>
      <c r="I11" s="9">
        <v>0</v>
      </c>
      <c r="J11" s="9">
        <f t="shared" si="2"/>
        <v>313536</v>
      </c>
      <c r="K11" s="22"/>
      <c r="M11" s="1"/>
      <c r="N11" s="1"/>
      <c r="O11" s="1"/>
      <c r="P11" s="1"/>
      <c r="Q11" s="25"/>
    </row>
    <row r="12" ht="20.25" spans="1:17">
      <c r="A12" s="11"/>
      <c r="B12" s="9" t="s">
        <v>21</v>
      </c>
      <c r="C12" s="9">
        <v>929</v>
      </c>
      <c r="D12" s="9">
        <v>0</v>
      </c>
      <c r="E12" s="9">
        <v>0</v>
      </c>
      <c r="F12" s="9">
        <f t="shared" si="0"/>
        <v>492370</v>
      </c>
      <c r="G12" s="9">
        <f t="shared" si="3"/>
        <v>20438</v>
      </c>
      <c r="H12" s="9">
        <f t="shared" si="1"/>
        <v>0</v>
      </c>
      <c r="I12" s="9">
        <v>0</v>
      </c>
      <c r="J12" s="9">
        <f t="shared" si="2"/>
        <v>512808</v>
      </c>
      <c r="K12" s="22"/>
      <c r="M12" s="1"/>
      <c r="N12" s="1"/>
      <c r="O12" s="1"/>
      <c r="P12" s="1"/>
      <c r="Q12" s="25"/>
    </row>
    <row r="13" ht="20.25" spans="1:17">
      <c r="A13" s="11"/>
      <c r="B13" s="9" t="s">
        <v>22</v>
      </c>
      <c r="C13" s="9">
        <v>150</v>
      </c>
      <c r="D13" s="9">
        <v>0</v>
      </c>
      <c r="E13" s="9">
        <v>140</v>
      </c>
      <c r="F13" s="9">
        <f t="shared" si="0"/>
        <v>79500</v>
      </c>
      <c r="G13" s="9">
        <f t="shared" si="3"/>
        <v>6380</v>
      </c>
      <c r="H13" s="9">
        <f t="shared" si="1"/>
        <v>16800</v>
      </c>
      <c r="I13" s="9">
        <v>15508</v>
      </c>
      <c r="J13" s="9">
        <f t="shared" si="2"/>
        <v>118188</v>
      </c>
      <c r="K13" s="22"/>
      <c r="M13" s="1"/>
      <c r="N13" s="1"/>
      <c r="O13" s="1"/>
      <c r="P13" s="1"/>
      <c r="Q13" s="25"/>
    </row>
    <row r="14" ht="42.75" spans="1:17">
      <c r="A14" s="11"/>
      <c r="B14" s="12" t="s">
        <v>23</v>
      </c>
      <c r="C14" s="9">
        <v>0</v>
      </c>
      <c r="D14" s="9">
        <v>420</v>
      </c>
      <c r="E14" s="9">
        <v>0</v>
      </c>
      <c r="F14" s="9">
        <f>D14*530</f>
        <v>222600</v>
      </c>
      <c r="G14" s="9">
        <f t="shared" si="3"/>
        <v>9240</v>
      </c>
      <c r="H14" s="9">
        <f>E14*120</f>
        <v>0</v>
      </c>
      <c r="I14" s="9">
        <v>0</v>
      </c>
      <c r="J14" s="9">
        <f t="shared" si="2"/>
        <v>231840</v>
      </c>
      <c r="K14" s="22"/>
      <c r="M14" s="1"/>
      <c r="N14" s="1"/>
      <c r="O14" s="1"/>
      <c r="P14" s="1"/>
      <c r="Q14" s="25"/>
    </row>
    <row r="15" ht="20.25" spans="1:17">
      <c r="A15" s="10" t="s">
        <v>24</v>
      </c>
      <c r="B15" s="9" t="s">
        <v>25</v>
      </c>
      <c r="C15" s="9">
        <v>100</v>
      </c>
      <c r="D15" s="9">
        <v>0</v>
      </c>
      <c r="E15" s="9">
        <v>60</v>
      </c>
      <c r="F15" s="9">
        <f>C15*530</f>
        <v>53000</v>
      </c>
      <c r="G15" s="9">
        <f t="shared" si="3"/>
        <v>3520</v>
      </c>
      <c r="H15" s="9">
        <f>(D15+E15)*120</f>
        <v>7200</v>
      </c>
      <c r="I15" s="9">
        <v>6646</v>
      </c>
      <c r="J15" s="9">
        <f t="shared" si="2"/>
        <v>70366</v>
      </c>
      <c r="K15" s="22"/>
      <c r="M15" s="1"/>
      <c r="N15" s="1"/>
      <c r="O15" s="1"/>
      <c r="P15" s="1"/>
      <c r="Q15" s="25"/>
    </row>
    <row r="16" ht="42.75" spans="1:17">
      <c r="A16" s="13"/>
      <c r="B16" s="12" t="s">
        <v>26</v>
      </c>
      <c r="C16" s="9">
        <v>0</v>
      </c>
      <c r="D16" s="9">
        <v>0</v>
      </c>
      <c r="E16" s="9">
        <v>50</v>
      </c>
      <c r="F16" s="9">
        <f>C16*530</f>
        <v>0</v>
      </c>
      <c r="G16" s="9">
        <f t="shared" si="3"/>
        <v>1100</v>
      </c>
      <c r="H16" s="9">
        <f>(D16+E16)*120</f>
        <v>6000</v>
      </c>
      <c r="I16" s="9">
        <v>5538</v>
      </c>
      <c r="J16" s="9">
        <f t="shared" si="2"/>
        <v>12638</v>
      </c>
      <c r="K16" s="22"/>
      <c r="M16" s="1"/>
      <c r="N16" s="1"/>
      <c r="O16" s="1"/>
      <c r="P16" s="1"/>
      <c r="Q16" s="25"/>
    </row>
    <row r="17" ht="20.25" spans="1:17">
      <c r="A17" s="13" t="s">
        <v>27</v>
      </c>
      <c r="B17" s="9"/>
      <c r="C17" s="9">
        <f>SUM(C4:C16)</f>
        <v>3002</v>
      </c>
      <c r="D17" s="9">
        <f t="shared" ref="D17:J17" si="4">SUM(D4:D16)</f>
        <v>420</v>
      </c>
      <c r="E17" s="9">
        <f t="shared" si="4"/>
        <v>325</v>
      </c>
      <c r="F17" s="9">
        <f t="shared" si="4"/>
        <v>1813660</v>
      </c>
      <c r="G17" s="9">
        <f t="shared" si="4"/>
        <v>82434</v>
      </c>
      <c r="H17" s="9">
        <f t="shared" si="4"/>
        <v>39000</v>
      </c>
      <c r="I17" s="9">
        <f t="shared" si="4"/>
        <v>36000</v>
      </c>
      <c r="J17" s="9">
        <f t="shared" si="4"/>
        <v>1971094</v>
      </c>
      <c r="K17" s="22"/>
      <c r="M17" s="1"/>
      <c r="N17" s="1"/>
      <c r="O17" s="1"/>
      <c r="P17" s="1"/>
      <c r="Q17" s="25"/>
    </row>
    <row r="18" ht="48" customHeight="1" spans="1:17">
      <c r="A18" s="8" t="s">
        <v>28</v>
      </c>
      <c r="B18" s="14" t="s">
        <v>29</v>
      </c>
      <c r="C18" s="15"/>
      <c r="D18" s="15"/>
      <c r="E18" s="15"/>
      <c r="F18" s="15"/>
      <c r="G18" s="15"/>
      <c r="H18" s="15"/>
      <c r="I18" s="15"/>
      <c r="J18" s="23"/>
      <c r="K18" s="24"/>
      <c r="M18" s="1"/>
      <c r="N18" s="1"/>
      <c r="O18" s="1"/>
      <c r="P18" s="1"/>
      <c r="Q18" s="25"/>
    </row>
  </sheetData>
  <mergeCells count="15">
    <mergeCell ref="A1:J1"/>
    <mergeCell ref="B18:J18"/>
    <mergeCell ref="A2:A3"/>
    <mergeCell ref="A4:A10"/>
    <mergeCell ref="A11:A14"/>
    <mergeCell ref="A15:A16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2" sqref="E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粮油规模种植补贴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user-20150422hu</dc:creator>
  <cp:lastModifiedBy>kiss哥</cp:lastModifiedBy>
  <dcterms:created xsi:type="dcterms:W3CDTF">2019-08-23T07:05:00Z</dcterms:created>
  <cp:lastPrinted>2021-05-17T09:04:00Z</cp:lastPrinted>
  <dcterms:modified xsi:type="dcterms:W3CDTF">2022-10-31T07:31:23Z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C5E830B54A98471E8E5FB78889C9D5B4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eyJoZGlkIjoiYjRlZTJkMGRhNTliNDUyYWFmMGVkNDFhOGUxNzhlMDUifQ==</vt:lpwstr>
  </property>
</Properties>
</file>