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firstSheet="5" activeTab="7"/>
  </bookViews>
  <sheets>
    <sheet name="2018年机关事业单位基本养老保险基金收入执行" sheetId="3" r:id="rId1"/>
    <sheet name="2018年机关事业单位基本养老保险基金预算支出执行情况表" sheetId="4" r:id="rId2"/>
    <sheet name="2018年杭州市滨江区社会保险基金收支结余表" sheetId="5" r:id="rId3"/>
    <sheet name="2018年机关事业单位基本养老保险基金预算执行情况表" sheetId="1" r:id="rId4"/>
    <sheet name="2019年机关事业单位基本养老保险基金收入预期情况表" sheetId="6" r:id="rId5"/>
    <sheet name="2019年机关事业单位基本养老保险基金支出预算情况表" sheetId="7" r:id="rId6"/>
    <sheet name="2019年杭州市滨江区社会保险基金收支结余表" sheetId="8" r:id="rId7"/>
    <sheet name="2019年机关事业单位基本养老保险基金预算情况表" sheetId="2" r:id="rId8"/>
  </sheets>
  <calcPr calcId="124519" concurrentCalc="0"/>
</workbook>
</file>

<file path=xl/calcChain.xml><?xml version="1.0" encoding="utf-8"?>
<calcChain xmlns="http://schemas.openxmlformats.org/spreadsheetml/2006/main">
  <c r="F17" i="2"/>
  <c r="E17"/>
  <c r="C17"/>
  <c r="B17"/>
  <c r="F16"/>
  <c r="C16"/>
  <c r="B16"/>
  <c r="F15"/>
  <c r="C15"/>
  <c r="B15"/>
  <c r="F14"/>
  <c r="C14"/>
  <c r="F13"/>
  <c r="E13"/>
  <c r="C13"/>
  <c r="F12"/>
  <c r="E12"/>
  <c r="C12"/>
  <c r="B12"/>
  <c r="F11"/>
  <c r="E11"/>
  <c r="C11"/>
  <c r="F10"/>
  <c r="C10"/>
  <c r="F9"/>
  <c r="C9"/>
  <c r="F8"/>
  <c r="E8"/>
  <c r="C8"/>
  <c r="F7"/>
  <c r="C7"/>
  <c r="F6"/>
  <c r="C6"/>
  <c r="F5"/>
  <c r="C5"/>
  <c r="D16" i="7"/>
  <c r="D13"/>
  <c r="D12"/>
  <c r="D11"/>
  <c r="D10"/>
  <c r="D8"/>
  <c r="D7"/>
  <c r="D6"/>
  <c r="D5"/>
  <c r="D20" i="6"/>
  <c r="D19"/>
  <c r="D18"/>
  <c r="D17"/>
  <c r="D16"/>
  <c r="D15"/>
  <c r="D11"/>
  <c r="D10"/>
  <c r="D9"/>
  <c r="D8"/>
  <c r="D7"/>
  <c r="D6"/>
  <c r="D5"/>
  <c r="F17" i="1"/>
  <c r="E17"/>
  <c r="C17"/>
  <c r="B17"/>
  <c r="C15"/>
  <c r="B15"/>
  <c r="F13"/>
  <c r="E13"/>
  <c r="F12"/>
  <c r="E12"/>
  <c r="C12"/>
  <c r="B12"/>
  <c r="F11"/>
  <c r="E11"/>
  <c r="F8"/>
  <c r="E8"/>
  <c r="C6"/>
</calcChain>
</file>

<file path=xl/sharedStrings.xml><?xml version="1.0" encoding="utf-8"?>
<sst xmlns="http://schemas.openxmlformats.org/spreadsheetml/2006/main" count="164" uniqueCount="73">
  <si>
    <t>附表二十-1</t>
  </si>
  <si>
    <t>2018年机关事业单位基本养老保险基金收入执行情况表</t>
  </si>
  <si>
    <t>单位：万元</t>
  </si>
  <si>
    <t>项         目</t>
  </si>
  <si>
    <t>2018年预期数</t>
  </si>
  <si>
    <t>2018年实绩数</t>
  </si>
  <si>
    <t>为预算%</t>
  </si>
  <si>
    <t>比上年%</t>
  </si>
  <si>
    <t>一、本级基本养老保险费收入</t>
  </si>
  <si>
    <t>（一）基本养老保险费收入</t>
  </si>
  <si>
    <t>社会保险费收入</t>
  </si>
  <si>
    <t xml:space="preserve">    机关事业单位基本养老保险基金收入</t>
  </si>
  <si>
    <t>（二）利息收入</t>
  </si>
  <si>
    <t>非税收入</t>
  </si>
  <si>
    <t xml:space="preserve">    利息收入</t>
  </si>
  <si>
    <t>（三）财政补贴收入</t>
  </si>
  <si>
    <t xml:space="preserve">    其中：本级财政补助</t>
  </si>
  <si>
    <t>（四）委托投资收益</t>
  </si>
  <si>
    <t>（五）其他收入</t>
  </si>
  <si>
    <t>其他收入</t>
  </si>
  <si>
    <t>二、转移收入</t>
  </si>
  <si>
    <t>转移收入</t>
  </si>
  <si>
    <t>七、本年收入合计</t>
  </si>
  <si>
    <t>附表二十-2</t>
  </si>
  <si>
    <t>2018年机关事业单位基本养老保险基金预算支出执行情况表</t>
  </si>
  <si>
    <t>项       目</t>
  </si>
  <si>
    <t>2018年预算数</t>
  </si>
  <si>
    <t>一、基本养老金支出</t>
  </si>
  <si>
    <t>社会保险基金支出</t>
  </si>
  <si>
    <t xml:space="preserve">    机关事业单位基本养老保险基金支出</t>
  </si>
  <si>
    <t xml:space="preserve">        个人账户养老金支出</t>
  </si>
  <si>
    <t>二、其他支出</t>
  </si>
  <si>
    <t>三、转移支出</t>
  </si>
  <si>
    <t>转移性支出</t>
  </si>
  <si>
    <t xml:space="preserve">    一般性转移支付</t>
  </si>
  <si>
    <t xml:space="preserve">        基本养老金转移支付支出</t>
  </si>
  <si>
    <t>五、补助下级支出</t>
  </si>
  <si>
    <t>六、上解上级支出</t>
  </si>
  <si>
    <t>七、本年支出合计</t>
  </si>
  <si>
    <t>附表二十-3</t>
  </si>
  <si>
    <t>项目</t>
  </si>
  <si>
    <t>2018年执行数</t>
  </si>
  <si>
    <t>机关事业单位基本养老保险基金年末结余</t>
  </si>
  <si>
    <t>附表二十-4</t>
  </si>
  <si>
    <t>2018年机关事业单位基本养老保险基金预算执行情况表</t>
  </si>
  <si>
    <t>一、基本养老保险费收入</t>
  </si>
  <si>
    <t>二、利息收入</t>
  </si>
  <si>
    <t>三、财政补贴收入</t>
  </si>
  <si>
    <t>四、本年支出小计</t>
  </si>
  <si>
    <t>四、委托投资收益</t>
  </si>
  <si>
    <t>五、其他收入</t>
  </si>
  <si>
    <t>六、转移收入</t>
  </si>
  <si>
    <t>七、本年收入小计</t>
  </si>
  <si>
    <t>八、本年收支结余</t>
  </si>
  <si>
    <t>八、上级补助收入</t>
  </si>
  <si>
    <t>九、年末滚存结余</t>
  </si>
  <si>
    <t>九、下级上解收入</t>
  </si>
  <si>
    <t>十、本年收入合计</t>
  </si>
  <si>
    <t>十一、上年结余</t>
  </si>
  <si>
    <t>总        计</t>
  </si>
  <si>
    <t>附表二十一-1</t>
  </si>
  <si>
    <t>2019年机关事业单位基本养老保险基金收入预期情况表</t>
  </si>
  <si>
    <t>20189年预期数</t>
  </si>
  <si>
    <t>为上年%</t>
  </si>
  <si>
    <t>附表二十一-2</t>
  </si>
  <si>
    <t>2019年机关事业单位基本养老保险基金预算支出预算情况表</t>
  </si>
  <si>
    <t>2019年预算数</t>
  </si>
  <si>
    <t>附表二十一-3</t>
  </si>
  <si>
    <t>附表二十一-4</t>
  </si>
  <si>
    <t>2019年机关事业单位基本养老保险基金预算情况表</t>
  </si>
  <si>
    <t>2019年预期数</t>
  </si>
  <si>
    <t>2018年杭州滨江区社会保险基金收支结余表</t>
    <phoneticPr fontId="14" type="noConversion"/>
  </si>
  <si>
    <t>2019年杭州市滨江区社会保险基金收支结余表</t>
    <phoneticPr fontId="1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</si>
</sst>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.00_ "/>
  </numFmts>
  <fonts count="15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1">
    <xf numFmtId="0" fontId="0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</xf>
    <xf numFmtId="0" fontId="5" fillId="0" borderId="0"/>
    <xf numFmtId="0" fontId="13" fillId="0" borderId="0" applyNumberFormat="0" applyFill="0" applyBorder="0" applyAlignment="0" applyProtection="0"/>
    <xf numFmtId="0" fontId="5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5" fillId="0" borderId="0" xfId="19" applyAlignment="1">
      <alignment vertical="center"/>
    </xf>
    <xf numFmtId="0" fontId="5" fillId="0" borderId="0" xfId="19" applyFont="1" applyAlignment="1">
      <alignment horizontal="center" vertical="center"/>
    </xf>
    <xf numFmtId="0" fontId="7" fillId="0" borderId="4" xfId="19" applyFont="1" applyBorder="1" applyAlignment="1">
      <alignment horizontal="center" vertical="center"/>
    </xf>
    <xf numFmtId="0" fontId="8" fillId="0" borderId="4" xfId="19" applyFont="1" applyBorder="1" applyAlignment="1">
      <alignment horizontal="center" vertical="center"/>
    </xf>
    <xf numFmtId="0" fontId="9" fillId="0" borderId="0" xfId="5" applyNumberFormat="1" applyFont="1" applyFill="1" applyBorder="1" applyAlignment="1" applyProtection="1">
      <alignment vertical="center"/>
    </xf>
    <xf numFmtId="0" fontId="9" fillId="0" borderId="0" xfId="4" applyNumberFormat="1" applyFont="1" applyFill="1" applyAlignment="1" applyProtection="1">
      <alignment vertical="center"/>
    </xf>
    <xf numFmtId="0" fontId="5" fillId="0" borderId="0" xfId="18" applyAlignment="1">
      <alignment vertical="center"/>
    </xf>
    <xf numFmtId="0" fontId="9" fillId="0" borderId="1" xfId="4" applyNumberFormat="1" applyFont="1" applyFill="1" applyBorder="1" applyAlignment="1" applyProtection="1">
      <alignment vertical="center"/>
    </xf>
    <xf numFmtId="0" fontId="9" fillId="0" borderId="1" xfId="4" applyNumberFormat="1" applyFont="1" applyFill="1" applyBorder="1" applyAlignment="1" applyProtection="1">
      <alignment horizontal="right" vertical="center"/>
    </xf>
    <xf numFmtId="0" fontId="9" fillId="0" borderId="2" xfId="4" applyNumberFormat="1" applyFont="1" applyFill="1" applyBorder="1" applyAlignment="1" applyProtection="1">
      <alignment horizontal="right" vertical="center"/>
    </xf>
    <xf numFmtId="0" fontId="9" fillId="0" borderId="3" xfId="4" applyNumberFormat="1" applyFont="1" applyFill="1" applyBorder="1" applyAlignment="1" applyProtection="1">
      <alignment horizontal="center" vertical="center"/>
    </xf>
    <xf numFmtId="0" fontId="9" fillId="0" borderId="8" xfId="4" applyNumberFormat="1" applyFont="1" applyFill="1" applyBorder="1" applyAlignment="1" applyProtection="1">
      <alignment horizontal="center" vertical="center"/>
    </xf>
    <xf numFmtId="0" fontId="9" fillId="0" borderId="4" xfId="5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left" vertical="center"/>
    </xf>
    <xf numFmtId="176" fontId="5" fillId="0" borderId="4" xfId="4" applyNumberFormat="1" applyFont="1" applyFill="1" applyBorder="1" applyAlignment="1" applyProtection="1">
      <alignment horizontal="center" vertical="center"/>
    </xf>
    <xf numFmtId="176" fontId="5" fillId="0" borderId="9" xfId="4" applyNumberFormat="1" applyFont="1" applyFill="1" applyBorder="1" applyAlignment="1" applyProtection="1">
      <alignment horizontal="center" vertical="center"/>
    </xf>
    <xf numFmtId="177" fontId="5" fillId="0" borderId="4" xfId="18" applyNumberFormat="1" applyBorder="1" applyAlignment="1">
      <alignment vertical="center"/>
    </xf>
    <xf numFmtId="176" fontId="5" fillId="0" borderId="3" xfId="4" applyNumberFormat="1" applyFont="1" applyFill="1" applyBorder="1" applyAlignment="1" applyProtection="1">
      <alignment horizontal="center" vertical="center"/>
    </xf>
    <xf numFmtId="176" fontId="5" fillId="0" borderId="10" xfId="4" applyNumberFormat="1" applyFont="1" applyFill="1" applyBorder="1" applyAlignment="1" applyProtection="1">
      <alignment horizontal="center" vertical="center"/>
    </xf>
    <xf numFmtId="176" fontId="5" fillId="0" borderId="5" xfId="4" applyNumberFormat="1" applyFont="1" applyFill="1" applyBorder="1" applyAlignment="1" applyProtection="1">
      <alignment horizontal="center" vertical="center"/>
    </xf>
    <xf numFmtId="176" fontId="5" fillId="0" borderId="8" xfId="4" applyNumberFormat="1" applyFont="1" applyFill="1" applyBorder="1" applyAlignment="1" applyProtection="1">
      <alignment horizontal="center" vertical="center"/>
    </xf>
    <xf numFmtId="0" fontId="9" fillId="0" borderId="0" xfId="4" applyNumberFormat="1" applyFont="1" applyFill="1" applyBorder="1" applyAlignment="1" applyProtection="1">
      <alignment vertical="center"/>
    </xf>
    <xf numFmtId="0" fontId="9" fillId="0" borderId="7" xfId="4" applyNumberFormat="1" applyFont="1" applyFill="1" applyBorder="1" applyAlignment="1" applyProtection="1">
      <alignment horizontal="right" vertical="center"/>
    </xf>
    <xf numFmtId="0" fontId="9" fillId="0" borderId="0" xfId="5" applyFont="1" applyFill="1" applyAlignment="1"/>
    <xf numFmtId="0" fontId="9" fillId="0" borderId="1" xfId="5" applyNumberFormat="1" applyFont="1" applyFill="1" applyBorder="1" applyAlignment="1" applyProtection="1">
      <alignment vertical="center"/>
    </xf>
    <xf numFmtId="0" fontId="9" fillId="0" borderId="1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Alignment="1">
      <alignment horizontal="center"/>
    </xf>
    <xf numFmtId="0" fontId="9" fillId="0" borderId="3" xfId="5" applyNumberFormat="1" applyFont="1" applyFill="1" applyBorder="1" applyAlignment="1" applyProtection="1">
      <alignment horizontal="center" vertical="center"/>
    </xf>
    <xf numFmtId="0" fontId="9" fillId="0" borderId="8" xfId="5" applyNumberFormat="1" applyFont="1" applyFill="1" applyBorder="1" applyAlignment="1" applyProtection="1">
      <alignment horizontal="center" vertical="center"/>
    </xf>
    <xf numFmtId="0" fontId="9" fillId="0" borderId="3" xfId="5" applyNumberFormat="1" applyFont="1" applyFill="1" applyBorder="1" applyAlignment="1" applyProtection="1">
      <alignment horizontal="left" vertical="center"/>
    </xf>
    <xf numFmtId="176" fontId="9" fillId="0" borderId="3" xfId="5" applyNumberFormat="1" applyFont="1" applyFill="1" applyBorder="1" applyAlignment="1" applyProtection="1">
      <alignment horizontal="center" vertical="center"/>
    </xf>
    <xf numFmtId="176" fontId="9" fillId="0" borderId="8" xfId="5" applyNumberFormat="1" applyFont="1" applyFill="1" applyBorder="1" applyAlignment="1" applyProtection="1">
      <alignment horizontal="center" vertical="center"/>
    </xf>
    <xf numFmtId="177" fontId="9" fillId="0" borderId="4" xfId="5" applyNumberFormat="1" applyFont="1" applyFill="1" applyBorder="1" applyAlignment="1">
      <alignment horizontal="center" vertical="center"/>
    </xf>
    <xf numFmtId="0" fontId="5" fillId="0" borderId="3" xfId="5" applyNumberFormat="1" applyFont="1" applyFill="1" applyBorder="1" applyAlignment="1" applyProtection="1">
      <alignment vertical="center"/>
    </xf>
    <xf numFmtId="176" fontId="5" fillId="0" borderId="3" xfId="5" applyNumberFormat="1" applyFont="1" applyFill="1" applyBorder="1" applyAlignment="1" applyProtection="1">
      <alignment horizontal="center" vertical="center"/>
    </xf>
    <xf numFmtId="176" fontId="5" fillId="0" borderId="8" xfId="5" applyNumberFormat="1" applyFont="1" applyFill="1" applyBorder="1" applyAlignment="1" applyProtection="1">
      <alignment horizontal="center" vertical="center"/>
    </xf>
    <xf numFmtId="0" fontId="9" fillId="0" borderId="3" xfId="5" applyNumberFormat="1" applyFont="1" applyFill="1" applyBorder="1" applyAlignment="1" applyProtection="1">
      <alignment vertical="center"/>
    </xf>
    <xf numFmtId="0" fontId="11" fillId="0" borderId="0" xfId="16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4" xfId="18" applyBorder="1" applyAlignment="1">
      <alignment vertical="center"/>
    </xf>
    <xf numFmtId="0" fontId="5" fillId="0" borderId="0" xfId="8" applyAlignment="1">
      <alignment vertical="center"/>
    </xf>
    <xf numFmtId="0" fontId="5" fillId="0" borderId="0" xfId="8" applyAlignment="1">
      <alignment horizontal="center" vertical="center"/>
    </xf>
    <xf numFmtId="177" fontId="5" fillId="0" borderId="4" xfId="8" applyNumberFormat="1" applyBorder="1" applyAlignment="1">
      <alignment vertical="center"/>
    </xf>
    <xf numFmtId="0" fontId="10" fillId="0" borderId="0" xfId="5" applyNumberFormat="1" applyFont="1" applyFill="1" applyBorder="1" applyAlignment="1" applyProtection="1">
      <alignment horizontal="center" vertical="center"/>
    </xf>
    <xf numFmtId="0" fontId="10" fillId="0" borderId="0" xfId="4" applyNumberFormat="1" applyFont="1" applyFill="1" applyAlignment="1" applyProtection="1">
      <alignment horizontal="center" vertical="center"/>
    </xf>
    <xf numFmtId="0" fontId="6" fillId="0" borderId="0" xfId="19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21">
    <cellStyle name="ColLevel_1" xfId="7"/>
    <cellStyle name="RowLevel_1" xfId="9"/>
    <cellStyle name="常规" xfId="0" builtinId="0"/>
    <cellStyle name="常规 2" xfId="8"/>
    <cellStyle name="常规 2 2" xfId="5"/>
    <cellStyle name="常规 2 3" xfId="6"/>
    <cellStyle name="常规 2 4" xfId="10"/>
    <cellStyle name="常规 2 5" xfId="2"/>
    <cellStyle name="常规 2 6" xfId="11"/>
    <cellStyle name="常规 2 7" xfId="12"/>
    <cellStyle name="常规 2 8" xfId="13"/>
    <cellStyle name="常规 3" xfId="14"/>
    <cellStyle name="常规 3 2" xfId="3"/>
    <cellStyle name="常规 3 3" xfId="4"/>
    <cellStyle name="常规 4" xfId="15"/>
    <cellStyle name="常规 5" xfId="16"/>
    <cellStyle name="常规 6" xfId="1"/>
    <cellStyle name="常规 60" xfId="17"/>
    <cellStyle name="常规 7" xfId="18"/>
    <cellStyle name="常规 8" xfId="19"/>
    <cellStyle name="千位分隔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I10" sqref="I10"/>
    </sheetView>
  </sheetViews>
  <sheetFormatPr defaultColWidth="9" defaultRowHeight="13.5"/>
  <cols>
    <col min="1" max="1" width="40.5" customWidth="1"/>
    <col min="2" max="3" width="13.875" customWidth="1"/>
    <col min="4" max="5" width="8.5" customWidth="1"/>
  </cols>
  <sheetData>
    <row r="1" spans="1:5" ht="14.25">
      <c r="A1" s="23" t="s">
        <v>0</v>
      </c>
      <c r="B1" s="23"/>
      <c r="C1" s="23"/>
      <c r="D1" s="42"/>
      <c r="E1" s="59"/>
    </row>
    <row r="2" spans="1:5" ht="35.1" customHeight="1">
      <c r="A2" s="62" t="s">
        <v>1</v>
      </c>
      <c r="B2" s="62"/>
      <c r="C2" s="62"/>
      <c r="D2" s="62"/>
      <c r="E2" s="62"/>
    </row>
    <row r="3" spans="1:5" ht="35.1" customHeight="1">
      <c r="A3" s="43"/>
      <c r="B3" s="43"/>
      <c r="C3" s="44" t="s">
        <v>2</v>
      </c>
      <c r="D3" s="45"/>
      <c r="E3" s="60"/>
    </row>
    <row r="4" spans="1:5" ht="35.1" customHeight="1">
      <c r="A4" s="46" t="s">
        <v>3</v>
      </c>
      <c r="B4" s="46" t="s">
        <v>4</v>
      </c>
      <c r="C4" s="47" t="s">
        <v>5</v>
      </c>
      <c r="D4" s="31" t="s">
        <v>6</v>
      </c>
      <c r="E4" s="31" t="s">
        <v>7</v>
      </c>
    </row>
    <row r="5" spans="1:5" ht="35.1" customHeight="1">
      <c r="A5" s="48" t="s">
        <v>8</v>
      </c>
      <c r="B5" s="49">
        <v>11900</v>
      </c>
      <c r="C5" s="50">
        <v>12270</v>
      </c>
      <c r="D5" s="51">
        <v>103.109243697479</v>
      </c>
      <c r="E5" s="61">
        <v>-36.4</v>
      </c>
    </row>
    <row r="6" spans="1:5" ht="35.1" customHeight="1">
      <c r="A6" s="52" t="s">
        <v>9</v>
      </c>
      <c r="B6" s="53">
        <v>11700</v>
      </c>
      <c r="C6" s="54">
        <v>12042</v>
      </c>
      <c r="D6" s="51">
        <v>102.92307692307701</v>
      </c>
      <c r="E6" s="61">
        <v>-37.17</v>
      </c>
    </row>
    <row r="7" spans="1:5" ht="35.1" customHeight="1">
      <c r="A7" s="52" t="s">
        <v>10</v>
      </c>
      <c r="B7" s="53">
        <v>11700</v>
      </c>
      <c r="C7" s="54">
        <v>12042</v>
      </c>
      <c r="D7" s="51">
        <v>102.92307692307701</v>
      </c>
      <c r="E7" s="61">
        <v>-37.17</v>
      </c>
    </row>
    <row r="8" spans="1:5" ht="35.1" customHeight="1">
      <c r="A8" s="52" t="s">
        <v>11</v>
      </c>
      <c r="B8" s="53">
        <v>11700</v>
      </c>
      <c r="C8" s="54">
        <v>12042</v>
      </c>
      <c r="D8" s="51">
        <v>102.92307692307701</v>
      </c>
      <c r="E8" s="61">
        <v>-37.17</v>
      </c>
    </row>
    <row r="9" spans="1:5" ht="35.1" customHeight="1">
      <c r="A9" s="55" t="s">
        <v>12</v>
      </c>
      <c r="B9" s="53">
        <v>200</v>
      </c>
      <c r="C9" s="54">
        <v>227</v>
      </c>
      <c r="D9" s="51">
        <v>113.5</v>
      </c>
      <c r="E9" s="61">
        <v>71.97</v>
      </c>
    </row>
    <row r="10" spans="1:5" ht="35.1" customHeight="1">
      <c r="A10" s="55" t="s">
        <v>13</v>
      </c>
      <c r="B10" s="53">
        <v>200</v>
      </c>
      <c r="C10" s="54">
        <v>227</v>
      </c>
      <c r="D10" s="51">
        <v>113.5</v>
      </c>
      <c r="E10" s="61">
        <v>71.97</v>
      </c>
    </row>
    <row r="11" spans="1:5" ht="35.1" customHeight="1">
      <c r="A11" s="55" t="s">
        <v>14</v>
      </c>
      <c r="B11" s="53">
        <v>200</v>
      </c>
      <c r="C11" s="54">
        <v>227</v>
      </c>
      <c r="D11" s="51">
        <v>113.5</v>
      </c>
      <c r="E11" s="61">
        <v>71.97</v>
      </c>
    </row>
    <row r="12" spans="1:5" ht="35.1" customHeight="1">
      <c r="A12" s="55" t="s">
        <v>15</v>
      </c>
      <c r="B12" s="53"/>
      <c r="C12" s="54"/>
      <c r="D12" s="51"/>
      <c r="E12" s="61"/>
    </row>
    <row r="13" spans="1:5" ht="35.1" customHeight="1">
      <c r="A13" s="55" t="s">
        <v>16</v>
      </c>
      <c r="B13" s="53"/>
      <c r="C13" s="54"/>
      <c r="D13" s="51"/>
      <c r="E13" s="61"/>
    </row>
    <row r="14" spans="1:5" ht="35.1" customHeight="1">
      <c r="A14" s="55" t="s">
        <v>17</v>
      </c>
      <c r="B14" s="53"/>
      <c r="C14" s="54"/>
      <c r="D14" s="51"/>
      <c r="E14" s="61"/>
    </row>
    <row r="15" spans="1:5" ht="35.1" customHeight="1">
      <c r="A15" s="55" t="s">
        <v>18</v>
      </c>
      <c r="B15" s="53"/>
      <c r="C15" s="54">
        <v>1</v>
      </c>
      <c r="D15" s="51"/>
      <c r="E15" s="61">
        <v>66.67</v>
      </c>
    </row>
    <row r="16" spans="1:5" ht="35.1" customHeight="1">
      <c r="A16" s="55" t="s">
        <v>19</v>
      </c>
      <c r="B16" s="53"/>
      <c r="C16" s="54">
        <v>1</v>
      </c>
      <c r="D16" s="51"/>
      <c r="E16" s="61">
        <v>66.67</v>
      </c>
    </row>
    <row r="17" spans="1:5" ht="35.1" customHeight="1">
      <c r="A17" s="55" t="s">
        <v>20</v>
      </c>
      <c r="B17" s="53">
        <v>100</v>
      </c>
      <c r="C17" s="54">
        <v>504</v>
      </c>
      <c r="D17" s="51">
        <v>504</v>
      </c>
      <c r="E17" s="61"/>
    </row>
    <row r="18" spans="1:5" ht="35.1" customHeight="1">
      <c r="A18" s="55" t="s">
        <v>21</v>
      </c>
      <c r="B18" s="53">
        <v>100</v>
      </c>
      <c r="C18" s="54">
        <v>504</v>
      </c>
      <c r="D18" s="51">
        <v>504</v>
      </c>
      <c r="E18" s="61"/>
    </row>
    <row r="19" spans="1:5" ht="35.1" customHeight="1">
      <c r="A19" s="52" t="s">
        <v>11</v>
      </c>
      <c r="B19" s="53">
        <v>100</v>
      </c>
      <c r="C19" s="54">
        <v>504</v>
      </c>
      <c r="D19" s="51">
        <v>504</v>
      </c>
      <c r="E19" s="61"/>
    </row>
    <row r="20" spans="1:5" ht="35.1" customHeight="1">
      <c r="A20" s="55" t="s">
        <v>22</v>
      </c>
      <c r="B20" s="53">
        <v>12000</v>
      </c>
      <c r="C20" s="54">
        <v>12774</v>
      </c>
      <c r="D20" s="51">
        <v>106.45</v>
      </c>
      <c r="E20" s="61">
        <v>-33.82</v>
      </c>
    </row>
    <row r="21" spans="1:5" ht="14.25">
      <c r="A21" s="23"/>
      <c r="B21" s="23"/>
      <c r="C21" s="23"/>
      <c r="D21" s="56"/>
      <c r="E21" s="59"/>
    </row>
  </sheetData>
  <mergeCells count="1">
    <mergeCell ref="A2:E2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14" sqref="G14"/>
    </sheetView>
  </sheetViews>
  <sheetFormatPr defaultColWidth="9" defaultRowHeight="13.5"/>
  <cols>
    <col min="1" max="1" width="40.5" customWidth="1"/>
    <col min="2" max="3" width="13.875" customWidth="1"/>
    <col min="4" max="5" width="8.5" customWidth="1"/>
  </cols>
  <sheetData>
    <row r="1" spans="1:5" ht="14.25">
      <c r="A1" s="23" t="s">
        <v>23</v>
      </c>
      <c r="B1" s="24"/>
      <c r="C1" s="24"/>
      <c r="D1" s="25"/>
      <c r="E1" s="25"/>
    </row>
    <row r="2" spans="1:5" ht="22.5">
      <c r="A2" s="63" t="s">
        <v>24</v>
      </c>
      <c r="B2" s="63"/>
      <c r="C2" s="63"/>
      <c r="D2" s="63"/>
      <c r="E2" s="63"/>
    </row>
    <row r="3" spans="1:5" ht="35.1" customHeight="1">
      <c r="A3" s="26"/>
      <c r="B3" s="27"/>
      <c r="C3" s="28" t="s">
        <v>2</v>
      </c>
      <c r="D3" s="25"/>
      <c r="E3" s="25"/>
    </row>
    <row r="4" spans="1:5" ht="35.1" customHeight="1">
      <c r="A4" s="29" t="s">
        <v>25</v>
      </c>
      <c r="B4" s="29" t="s">
        <v>26</v>
      </c>
      <c r="C4" s="30" t="s">
        <v>5</v>
      </c>
      <c r="D4" s="31" t="s">
        <v>6</v>
      </c>
      <c r="E4" s="31" t="s">
        <v>7</v>
      </c>
    </row>
    <row r="5" spans="1:5" ht="35.1" customHeight="1">
      <c r="A5" s="32" t="s">
        <v>27</v>
      </c>
      <c r="B5" s="33">
        <v>6150</v>
      </c>
      <c r="C5" s="34">
        <v>6137</v>
      </c>
      <c r="D5" s="35">
        <v>99.788617886178898</v>
      </c>
      <c r="E5" s="58">
        <v>-12.7</v>
      </c>
    </row>
    <row r="6" spans="1:5" ht="35.1" customHeight="1">
      <c r="A6" s="32" t="s">
        <v>28</v>
      </c>
      <c r="B6" s="33">
        <v>6150</v>
      </c>
      <c r="C6" s="34">
        <v>6137</v>
      </c>
      <c r="D6" s="35">
        <v>99.788617886178898</v>
      </c>
      <c r="E6" s="58">
        <v>-12.7</v>
      </c>
    </row>
    <row r="7" spans="1:5" ht="35.1" customHeight="1">
      <c r="A7" s="32" t="s">
        <v>29</v>
      </c>
      <c r="B7" s="33">
        <v>6150</v>
      </c>
      <c r="C7" s="34">
        <v>6137</v>
      </c>
      <c r="D7" s="35">
        <v>99.788617886178898</v>
      </c>
      <c r="E7" s="58">
        <v>-12.7</v>
      </c>
    </row>
    <row r="8" spans="1:5" ht="35.1" customHeight="1">
      <c r="A8" s="32" t="s">
        <v>30</v>
      </c>
      <c r="B8" s="33">
        <v>6150</v>
      </c>
      <c r="C8" s="34">
        <v>6137</v>
      </c>
      <c r="D8" s="35">
        <v>99.788617886178898</v>
      </c>
      <c r="E8" s="58">
        <v>-12.7</v>
      </c>
    </row>
    <row r="9" spans="1:5" ht="35.1" customHeight="1">
      <c r="A9" s="32" t="s">
        <v>31</v>
      </c>
      <c r="B9" s="33"/>
      <c r="C9" s="34"/>
      <c r="D9" s="35"/>
      <c r="E9" s="58"/>
    </row>
    <row r="10" spans="1:5" ht="35.1" customHeight="1">
      <c r="A10" s="32" t="s">
        <v>32</v>
      </c>
      <c r="B10" s="33">
        <v>100</v>
      </c>
      <c r="C10" s="34">
        <v>66</v>
      </c>
      <c r="D10" s="35">
        <v>66</v>
      </c>
      <c r="E10" s="58"/>
    </row>
    <row r="11" spans="1:5" ht="35.1" customHeight="1">
      <c r="A11" s="32" t="s">
        <v>33</v>
      </c>
      <c r="B11" s="33">
        <v>100</v>
      </c>
      <c r="C11" s="34">
        <v>66</v>
      </c>
      <c r="D11" s="35">
        <v>66</v>
      </c>
      <c r="E11" s="58"/>
    </row>
    <row r="12" spans="1:5" ht="35.1" customHeight="1">
      <c r="A12" s="32" t="s">
        <v>34</v>
      </c>
      <c r="B12" s="33">
        <v>100</v>
      </c>
      <c r="C12" s="34">
        <v>66</v>
      </c>
      <c r="D12" s="35">
        <v>66</v>
      </c>
      <c r="E12" s="58"/>
    </row>
    <row r="13" spans="1:5" ht="35.1" customHeight="1">
      <c r="A13" s="32" t="s">
        <v>35</v>
      </c>
      <c r="B13" s="33">
        <v>100</v>
      </c>
      <c r="C13" s="34">
        <v>66</v>
      </c>
      <c r="D13" s="35">
        <v>66</v>
      </c>
      <c r="E13" s="58"/>
    </row>
    <row r="14" spans="1:5" ht="35.1" customHeight="1">
      <c r="A14" s="32" t="s">
        <v>36</v>
      </c>
      <c r="B14" s="36"/>
      <c r="C14" s="37"/>
      <c r="D14" s="35"/>
      <c r="E14" s="58"/>
    </row>
    <row r="15" spans="1:5" ht="35.1" customHeight="1">
      <c r="A15" s="32" t="s">
        <v>37</v>
      </c>
      <c r="B15" s="38"/>
      <c r="C15" s="39"/>
      <c r="D15" s="35"/>
      <c r="E15" s="58"/>
    </row>
    <row r="16" spans="1:5" ht="35.1" customHeight="1">
      <c r="A16" s="32" t="s">
        <v>38</v>
      </c>
      <c r="B16" s="38">
        <v>6250</v>
      </c>
      <c r="C16" s="39">
        <v>6203</v>
      </c>
      <c r="D16" s="35">
        <v>99.248000000000005</v>
      </c>
      <c r="E16" s="58">
        <v>-11.76</v>
      </c>
    </row>
    <row r="17" spans="1:3" ht="14.25">
      <c r="A17" s="40"/>
      <c r="B17" s="40"/>
      <c r="C17" s="41"/>
    </row>
  </sheetData>
  <mergeCells count="1">
    <mergeCell ref="A2:E2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H38" sqref="H38"/>
    </sheetView>
  </sheetViews>
  <sheetFormatPr defaultColWidth="9" defaultRowHeight="13.5"/>
  <cols>
    <col min="1" max="3" width="29.25" customWidth="1"/>
  </cols>
  <sheetData>
    <row r="1" spans="1:3" ht="14.25">
      <c r="A1" s="3" t="s">
        <v>39</v>
      </c>
      <c r="B1" s="19"/>
      <c r="C1" s="19"/>
    </row>
    <row r="2" spans="1:3" ht="22.5">
      <c r="A2" s="64" t="s">
        <v>71</v>
      </c>
      <c r="B2" s="64"/>
      <c r="C2" s="64"/>
    </row>
    <row r="3" spans="1:3" ht="14.25">
      <c r="A3" s="19"/>
      <c r="B3" s="19"/>
      <c r="C3" s="20" t="s">
        <v>2</v>
      </c>
    </row>
    <row r="4" spans="1:3" ht="18.75">
      <c r="A4" s="21" t="s">
        <v>40</v>
      </c>
      <c r="B4" s="21" t="s">
        <v>26</v>
      </c>
      <c r="C4" s="21" t="s">
        <v>41</v>
      </c>
    </row>
    <row r="5" spans="1:3" ht="18.75">
      <c r="A5" s="22" t="s">
        <v>42</v>
      </c>
      <c r="B5" s="22">
        <v>18595</v>
      </c>
      <c r="C5" s="22">
        <v>19416</v>
      </c>
    </row>
  </sheetData>
  <mergeCells count="1">
    <mergeCell ref="A2:C2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4" sqref="D24"/>
    </sheetView>
  </sheetViews>
  <sheetFormatPr defaultColWidth="26.125" defaultRowHeight="14.25"/>
  <cols>
    <col min="1" max="1" width="30" style="2" customWidth="1"/>
    <col min="2" max="3" width="16.625" style="2" customWidth="1"/>
    <col min="4" max="4" width="26.125" style="2"/>
    <col min="5" max="6" width="17" style="2" customWidth="1"/>
    <col min="7" max="7" width="18.25" style="2" customWidth="1"/>
    <col min="8" max="16384" width="26.125" style="2"/>
  </cols>
  <sheetData>
    <row r="1" spans="1:6">
      <c r="A1" s="3" t="s">
        <v>43</v>
      </c>
      <c r="B1" s="3"/>
      <c r="C1" s="3"/>
      <c r="D1" s="3"/>
      <c r="E1" s="3"/>
      <c r="F1" s="3"/>
    </row>
    <row r="2" spans="1:6" ht="37.5" customHeight="1">
      <c r="A2" s="65" t="s">
        <v>44</v>
      </c>
      <c r="B2" s="65"/>
      <c r="C2" s="65"/>
      <c r="D2" s="65"/>
      <c r="E2" s="65"/>
      <c r="F2" s="65"/>
    </row>
    <row r="3" spans="1:6">
      <c r="A3" s="4"/>
      <c r="B3" s="4"/>
      <c r="C3" s="4"/>
      <c r="D3" s="4"/>
      <c r="E3" s="5"/>
      <c r="F3" s="6" t="s">
        <v>2</v>
      </c>
    </row>
    <row r="4" spans="1:6" ht="26.25" customHeight="1">
      <c r="A4" s="7" t="s">
        <v>3</v>
      </c>
      <c r="B4" s="7" t="s">
        <v>4</v>
      </c>
      <c r="C4" s="7" t="s">
        <v>5</v>
      </c>
      <c r="D4" s="7" t="s">
        <v>25</v>
      </c>
      <c r="E4" s="7" t="s">
        <v>26</v>
      </c>
      <c r="F4" s="7" t="s">
        <v>5</v>
      </c>
    </row>
    <row r="5" spans="1:6" s="1" customFormat="1" ht="26.25" customHeight="1">
      <c r="A5" s="8" t="s">
        <v>45</v>
      </c>
      <c r="B5" s="9">
        <v>11700</v>
      </c>
      <c r="C5" s="10">
        <v>12042</v>
      </c>
      <c r="D5" s="11" t="s">
        <v>27</v>
      </c>
      <c r="E5" s="12">
        <v>6150</v>
      </c>
      <c r="F5" s="13">
        <v>6137</v>
      </c>
    </row>
    <row r="6" spans="1:6" ht="26.25" customHeight="1">
      <c r="A6" s="14" t="s">
        <v>46</v>
      </c>
      <c r="B6" s="9">
        <v>200</v>
      </c>
      <c r="C6" s="10">
        <f>212+15</f>
        <v>227</v>
      </c>
      <c r="D6" s="11" t="s">
        <v>31</v>
      </c>
      <c r="E6" s="12"/>
      <c r="F6" s="13"/>
    </row>
    <row r="7" spans="1:6" ht="26.25" customHeight="1">
      <c r="A7" s="14" t="s">
        <v>47</v>
      </c>
      <c r="B7" s="9"/>
      <c r="C7" s="10"/>
      <c r="D7" s="11" t="s">
        <v>32</v>
      </c>
      <c r="E7" s="12">
        <v>100</v>
      </c>
      <c r="F7" s="13">
        <v>66</v>
      </c>
    </row>
    <row r="8" spans="1:6" ht="26.25" customHeight="1">
      <c r="A8" s="14" t="s">
        <v>16</v>
      </c>
      <c r="B8" s="9"/>
      <c r="C8" s="10"/>
      <c r="D8" s="11" t="s">
        <v>48</v>
      </c>
      <c r="E8" s="15">
        <f>SUM(E5:E7)</f>
        <v>6250</v>
      </c>
      <c r="F8" s="15">
        <f>SUM(F5:F7)</f>
        <v>6203</v>
      </c>
    </row>
    <row r="9" spans="1:6" ht="26.25" customHeight="1">
      <c r="A9" s="14" t="s">
        <v>49</v>
      </c>
      <c r="B9" s="9"/>
      <c r="C9" s="10"/>
      <c r="D9" s="11" t="s">
        <v>36</v>
      </c>
      <c r="E9" s="9"/>
      <c r="F9" s="10"/>
    </row>
    <row r="10" spans="1:6" ht="26.25" customHeight="1">
      <c r="A10" s="14" t="s">
        <v>50</v>
      </c>
      <c r="B10" s="9"/>
      <c r="C10" s="10">
        <v>1</v>
      </c>
      <c r="D10" s="11" t="s">
        <v>37</v>
      </c>
      <c r="E10" s="16"/>
      <c r="F10" s="15"/>
    </row>
    <row r="11" spans="1:6" ht="26.25" customHeight="1">
      <c r="A11" s="14" t="s">
        <v>51</v>
      </c>
      <c r="B11" s="9">
        <v>100</v>
      </c>
      <c r="C11" s="10">
        <v>504</v>
      </c>
      <c r="D11" s="11" t="s">
        <v>38</v>
      </c>
      <c r="E11" s="15">
        <f>SUM(E8:E10)</f>
        <v>6250</v>
      </c>
      <c r="F11" s="15">
        <f>SUM(F8:F10)</f>
        <v>6203</v>
      </c>
    </row>
    <row r="12" spans="1:6" ht="26.25" customHeight="1">
      <c r="A12" s="14" t="s">
        <v>52</v>
      </c>
      <c r="B12" s="9">
        <f>SUM(B5:B7,B9:B11)</f>
        <v>12000</v>
      </c>
      <c r="C12" s="9">
        <f>SUM(C5:C7,C9:C11)</f>
        <v>12774</v>
      </c>
      <c r="D12" s="11" t="s">
        <v>53</v>
      </c>
      <c r="E12" s="15">
        <f>B15-E11</f>
        <v>5750</v>
      </c>
      <c r="F12" s="15">
        <f>C15-F11</f>
        <v>6571</v>
      </c>
    </row>
    <row r="13" spans="1:6" ht="26.25" customHeight="1">
      <c r="A13" s="14" t="s">
        <v>54</v>
      </c>
      <c r="B13" s="9"/>
      <c r="C13" s="10"/>
      <c r="D13" s="11" t="s">
        <v>55</v>
      </c>
      <c r="E13" s="15">
        <f>E12+B16</f>
        <v>18595</v>
      </c>
      <c r="F13" s="15">
        <f>F12+C16</f>
        <v>19416</v>
      </c>
    </row>
    <row r="14" spans="1:6" ht="26.25" customHeight="1">
      <c r="A14" s="14" t="s">
        <v>56</v>
      </c>
      <c r="B14" s="9"/>
      <c r="C14" s="10"/>
      <c r="D14" s="10"/>
      <c r="E14" s="16"/>
      <c r="F14" s="15"/>
    </row>
    <row r="15" spans="1:6" ht="26.25" customHeight="1">
      <c r="A15" s="14" t="s">
        <v>57</v>
      </c>
      <c r="B15" s="9">
        <f>SUM(B12:B14)</f>
        <v>12000</v>
      </c>
      <c r="C15" s="9">
        <f>SUM(C12:C14)</f>
        <v>12774</v>
      </c>
      <c r="D15" s="10"/>
      <c r="E15" s="16"/>
      <c r="F15" s="15"/>
    </row>
    <row r="16" spans="1:6" ht="26.25" customHeight="1">
      <c r="A16" s="14" t="s">
        <v>58</v>
      </c>
      <c r="B16" s="17">
        <v>12845</v>
      </c>
      <c r="C16" s="57">
        <v>12845</v>
      </c>
      <c r="D16" s="10"/>
      <c r="E16" s="16"/>
      <c r="F16" s="15"/>
    </row>
    <row r="17" spans="1:6" ht="26.25" customHeight="1">
      <c r="A17" s="7" t="s">
        <v>59</v>
      </c>
      <c r="B17" s="9">
        <f>SUM(B15:B16)</f>
        <v>24845</v>
      </c>
      <c r="C17" s="10">
        <f>SUM(C15:C16)</f>
        <v>25619</v>
      </c>
      <c r="D17" s="10" t="s">
        <v>59</v>
      </c>
      <c r="E17" s="15">
        <f>SUM(E11,E13)</f>
        <v>24845</v>
      </c>
      <c r="F17" s="15">
        <f>SUM(F11,F13)</f>
        <v>25619</v>
      </c>
    </row>
    <row r="18" spans="1:6">
      <c r="A18" s="3"/>
      <c r="B18" s="3"/>
      <c r="C18" s="3"/>
      <c r="D18" s="3"/>
      <c r="E18" s="3"/>
      <c r="F18" s="18"/>
    </row>
  </sheetData>
  <mergeCells count="1">
    <mergeCell ref="A2:F2"/>
  </mergeCells>
  <phoneticPr fontId="1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F12" sqref="F12"/>
    </sheetView>
  </sheetViews>
  <sheetFormatPr defaultColWidth="9" defaultRowHeight="13.5"/>
  <cols>
    <col min="1" max="1" width="40.5" customWidth="1"/>
    <col min="2" max="3" width="13.875" customWidth="1"/>
    <col min="4" max="4" width="15.25" customWidth="1"/>
  </cols>
  <sheetData>
    <row r="1" spans="1:4" ht="14.25">
      <c r="A1" s="23" t="s">
        <v>60</v>
      </c>
      <c r="B1" s="23"/>
      <c r="C1" s="23"/>
      <c r="D1" s="42"/>
    </row>
    <row r="2" spans="1:4" ht="35.1" customHeight="1">
      <c r="A2" s="62" t="s">
        <v>61</v>
      </c>
      <c r="B2" s="62"/>
      <c r="C2" s="62"/>
      <c r="D2" s="62"/>
    </row>
    <row r="3" spans="1:4" ht="35.1" customHeight="1">
      <c r="A3" s="43"/>
      <c r="B3" s="43"/>
      <c r="C3" s="44" t="s">
        <v>2</v>
      </c>
      <c r="D3" s="45"/>
    </row>
    <row r="4" spans="1:4" ht="35.1" customHeight="1">
      <c r="A4" s="46" t="s">
        <v>3</v>
      </c>
      <c r="B4" s="46" t="s">
        <v>62</v>
      </c>
      <c r="C4" s="47" t="s">
        <v>5</v>
      </c>
      <c r="D4" s="31" t="s">
        <v>63</v>
      </c>
    </row>
    <row r="5" spans="1:4" ht="35.1" customHeight="1">
      <c r="A5" s="48" t="s">
        <v>8</v>
      </c>
      <c r="B5" s="49">
        <v>14750</v>
      </c>
      <c r="C5" s="50">
        <v>12270</v>
      </c>
      <c r="D5" s="51">
        <f>B5/C5*100</f>
        <v>120.21189894050499</v>
      </c>
    </row>
    <row r="6" spans="1:4" ht="35.1" customHeight="1">
      <c r="A6" s="52" t="s">
        <v>9</v>
      </c>
      <c r="B6" s="53">
        <v>14500</v>
      </c>
      <c r="C6" s="54">
        <v>12042</v>
      </c>
      <c r="D6" s="51">
        <f t="shared" ref="D6:D17" si="0">B6/C6*100</f>
        <v>120.41189171233999</v>
      </c>
    </row>
    <row r="7" spans="1:4" ht="35.1" customHeight="1">
      <c r="A7" s="52" t="s">
        <v>10</v>
      </c>
      <c r="B7" s="53">
        <v>14500</v>
      </c>
      <c r="C7" s="54">
        <v>12042</v>
      </c>
      <c r="D7" s="51">
        <f t="shared" si="0"/>
        <v>120.41189171233999</v>
      </c>
    </row>
    <row r="8" spans="1:4" ht="35.1" customHeight="1">
      <c r="A8" s="52" t="s">
        <v>11</v>
      </c>
      <c r="B8" s="53">
        <v>14500</v>
      </c>
      <c r="C8" s="54">
        <v>12042</v>
      </c>
      <c r="D8" s="51">
        <f t="shared" si="0"/>
        <v>120.41189171233999</v>
      </c>
    </row>
    <row r="9" spans="1:4" ht="35.1" customHeight="1">
      <c r="A9" s="55" t="s">
        <v>12</v>
      </c>
      <c r="B9" s="53">
        <v>250</v>
      </c>
      <c r="C9" s="54">
        <v>227</v>
      </c>
      <c r="D9" s="51">
        <f t="shared" si="0"/>
        <v>110.13215859030799</v>
      </c>
    </row>
    <row r="10" spans="1:4" ht="35.1" customHeight="1">
      <c r="A10" s="55" t="s">
        <v>13</v>
      </c>
      <c r="B10" s="53">
        <v>250</v>
      </c>
      <c r="C10" s="54">
        <v>227</v>
      </c>
      <c r="D10" s="51">
        <f t="shared" si="0"/>
        <v>110.13215859030799</v>
      </c>
    </row>
    <row r="11" spans="1:4" ht="35.1" customHeight="1">
      <c r="A11" s="55" t="s">
        <v>14</v>
      </c>
      <c r="B11" s="53">
        <v>250</v>
      </c>
      <c r="C11" s="54">
        <v>227</v>
      </c>
      <c r="D11" s="51">
        <f t="shared" si="0"/>
        <v>110.13215859030799</v>
      </c>
    </row>
    <row r="12" spans="1:4" ht="35.1" customHeight="1">
      <c r="A12" s="55" t="s">
        <v>15</v>
      </c>
      <c r="B12" s="53"/>
      <c r="C12" s="54"/>
      <c r="D12" s="51"/>
    </row>
    <row r="13" spans="1:4" ht="35.1" customHeight="1">
      <c r="A13" s="55" t="s">
        <v>16</v>
      </c>
      <c r="B13" s="53"/>
      <c r="C13" s="54"/>
      <c r="D13" s="51"/>
    </row>
    <row r="14" spans="1:4" ht="35.1" customHeight="1">
      <c r="A14" s="55" t="s">
        <v>17</v>
      </c>
      <c r="B14" s="53"/>
      <c r="C14" s="54"/>
      <c r="D14" s="51"/>
    </row>
    <row r="15" spans="1:4" ht="35.1" customHeight="1">
      <c r="A15" s="55" t="s">
        <v>18</v>
      </c>
      <c r="B15" s="53"/>
      <c r="C15" s="54">
        <v>1</v>
      </c>
      <c r="D15" s="51">
        <f t="shared" si="0"/>
        <v>0</v>
      </c>
    </row>
    <row r="16" spans="1:4" ht="35.1" customHeight="1">
      <c r="A16" s="55" t="s">
        <v>19</v>
      </c>
      <c r="B16" s="53"/>
      <c r="C16" s="54">
        <v>1</v>
      </c>
      <c r="D16" s="51">
        <f t="shared" si="0"/>
        <v>0</v>
      </c>
    </row>
    <row r="17" spans="1:4" ht="35.1" customHeight="1">
      <c r="A17" s="55" t="s">
        <v>20</v>
      </c>
      <c r="B17" s="53">
        <v>950</v>
      </c>
      <c r="C17" s="54">
        <v>504</v>
      </c>
      <c r="D17" s="51">
        <f t="shared" si="0"/>
        <v>188.49206349206301</v>
      </c>
    </row>
    <row r="18" spans="1:4" ht="35.1" customHeight="1">
      <c r="A18" s="55" t="s">
        <v>21</v>
      </c>
      <c r="B18" s="53">
        <v>950</v>
      </c>
      <c r="C18" s="54">
        <v>504</v>
      </c>
      <c r="D18" s="51">
        <f>B18/C18*100</f>
        <v>188.49206349206301</v>
      </c>
    </row>
    <row r="19" spans="1:4" ht="35.1" customHeight="1">
      <c r="A19" s="52" t="s">
        <v>11</v>
      </c>
      <c r="B19" s="53">
        <v>950</v>
      </c>
      <c r="C19" s="54">
        <v>504</v>
      </c>
      <c r="D19" s="51">
        <f>B19/C19*100</f>
        <v>188.49206349206301</v>
      </c>
    </row>
    <row r="20" spans="1:4" ht="35.1" customHeight="1">
      <c r="A20" s="55" t="s">
        <v>22</v>
      </c>
      <c r="B20" s="53">
        <v>15700</v>
      </c>
      <c r="C20" s="54">
        <v>12774</v>
      </c>
      <c r="D20" s="51">
        <f>B20/C20*100</f>
        <v>122.905902614686</v>
      </c>
    </row>
    <row r="21" spans="1:4" ht="14.25">
      <c r="A21" s="23"/>
      <c r="B21" s="23"/>
      <c r="C21" s="23"/>
      <c r="D21" s="56"/>
    </row>
  </sheetData>
  <mergeCells count="1">
    <mergeCell ref="A2:D2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G15" sqref="G15"/>
    </sheetView>
  </sheetViews>
  <sheetFormatPr defaultColWidth="9" defaultRowHeight="13.5"/>
  <cols>
    <col min="1" max="1" width="40.5" customWidth="1"/>
    <col min="2" max="3" width="13.875" customWidth="1"/>
    <col min="4" max="4" width="13.75" customWidth="1"/>
  </cols>
  <sheetData>
    <row r="1" spans="1:4" ht="14.25">
      <c r="A1" s="23" t="s">
        <v>64</v>
      </c>
      <c r="B1" s="24"/>
      <c r="C1" s="24"/>
      <c r="D1" s="25"/>
    </row>
    <row r="2" spans="1:4" ht="22.5">
      <c r="A2" s="63" t="s">
        <v>65</v>
      </c>
      <c r="B2" s="63"/>
      <c r="C2" s="63"/>
      <c r="D2" s="63"/>
    </row>
    <row r="3" spans="1:4" ht="35.1" customHeight="1">
      <c r="A3" s="26"/>
      <c r="B3" s="27"/>
      <c r="C3" s="28" t="s">
        <v>2</v>
      </c>
      <c r="D3" s="25"/>
    </row>
    <row r="4" spans="1:4" ht="35.1" customHeight="1">
      <c r="A4" s="29" t="s">
        <v>25</v>
      </c>
      <c r="B4" s="29" t="s">
        <v>66</v>
      </c>
      <c r="C4" s="30" t="s">
        <v>5</v>
      </c>
      <c r="D4" s="31" t="s">
        <v>63</v>
      </c>
    </row>
    <row r="5" spans="1:4" ht="35.1" customHeight="1">
      <c r="A5" s="32" t="s">
        <v>27</v>
      </c>
      <c r="B5" s="33">
        <v>7350</v>
      </c>
      <c r="C5" s="34">
        <v>6137</v>
      </c>
      <c r="D5" s="35">
        <f>B5/C5*100</f>
        <v>119.765357666612</v>
      </c>
    </row>
    <row r="6" spans="1:4" ht="35.1" customHeight="1">
      <c r="A6" s="32" t="s">
        <v>28</v>
      </c>
      <c r="B6" s="33">
        <v>7350</v>
      </c>
      <c r="C6" s="34">
        <v>6137</v>
      </c>
      <c r="D6" s="35">
        <f t="shared" ref="D6:D16" si="0">B6/C6*100</f>
        <v>119.765357666612</v>
      </c>
    </row>
    <row r="7" spans="1:4" ht="35.1" customHeight="1">
      <c r="A7" s="32" t="s">
        <v>29</v>
      </c>
      <c r="B7" s="33">
        <v>7350</v>
      </c>
      <c r="C7" s="34">
        <v>6137</v>
      </c>
      <c r="D7" s="35">
        <f t="shared" si="0"/>
        <v>119.765357666612</v>
      </c>
    </row>
    <row r="8" spans="1:4" ht="35.1" customHeight="1">
      <c r="A8" s="32" t="s">
        <v>30</v>
      </c>
      <c r="B8" s="33">
        <v>7350</v>
      </c>
      <c r="C8" s="34">
        <v>6137</v>
      </c>
      <c r="D8" s="35">
        <f t="shared" si="0"/>
        <v>119.765357666612</v>
      </c>
    </row>
    <row r="9" spans="1:4" ht="35.1" customHeight="1">
      <c r="A9" s="32" t="s">
        <v>31</v>
      </c>
      <c r="B9" s="33"/>
      <c r="C9" s="34"/>
      <c r="D9" s="35"/>
    </row>
    <row r="10" spans="1:4" ht="35.1" customHeight="1">
      <c r="A10" s="32" t="s">
        <v>32</v>
      </c>
      <c r="B10" s="33">
        <v>150</v>
      </c>
      <c r="C10" s="34">
        <v>66</v>
      </c>
      <c r="D10" s="35">
        <f t="shared" si="0"/>
        <v>227.272727272727</v>
      </c>
    </row>
    <row r="11" spans="1:4" ht="35.1" customHeight="1">
      <c r="A11" s="32" t="s">
        <v>33</v>
      </c>
      <c r="B11" s="33">
        <v>150</v>
      </c>
      <c r="C11" s="34">
        <v>66</v>
      </c>
      <c r="D11" s="35">
        <f t="shared" si="0"/>
        <v>227.272727272727</v>
      </c>
    </row>
    <row r="12" spans="1:4" ht="35.1" customHeight="1">
      <c r="A12" s="32" t="s">
        <v>34</v>
      </c>
      <c r="B12" s="33">
        <v>150</v>
      </c>
      <c r="C12" s="34">
        <v>66</v>
      </c>
      <c r="D12" s="35">
        <f t="shared" si="0"/>
        <v>227.272727272727</v>
      </c>
    </row>
    <row r="13" spans="1:4" ht="35.1" customHeight="1">
      <c r="A13" s="32" t="s">
        <v>35</v>
      </c>
      <c r="B13" s="33">
        <v>150</v>
      </c>
      <c r="C13" s="34">
        <v>66</v>
      </c>
      <c r="D13" s="35">
        <f t="shared" si="0"/>
        <v>227.272727272727</v>
      </c>
    </row>
    <row r="14" spans="1:4" ht="35.1" customHeight="1">
      <c r="A14" s="32" t="s">
        <v>36</v>
      </c>
      <c r="B14" s="36"/>
      <c r="C14" s="37"/>
      <c r="D14" s="35"/>
    </row>
    <row r="15" spans="1:4" ht="35.1" customHeight="1">
      <c r="A15" s="32" t="s">
        <v>37</v>
      </c>
      <c r="B15" s="38"/>
      <c r="C15" s="39"/>
      <c r="D15" s="35"/>
    </row>
    <row r="16" spans="1:4" ht="35.1" customHeight="1">
      <c r="A16" s="32" t="s">
        <v>38</v>
      </c>
      <c r="B16" s="38">
        <v>7500</v>
      </c>
      <c r="C16" s="39">
        <v>6203</v>
      </c>
      <c r="D16" s="35">
        <f t="shared" si="0"/>
        <v>120.909237465742</v>
      </c>
    </row>
    <row r="17" spans="1:3" ht="14.25">
      <c r="A17" s="40"/>
      <c r="B17" s="40"/>
      <c r="C17" s="41"/>
    </row>
  </sheetData>
  <mergeCells count="1">
    <mergeCell ref="A2:D2"/>
  </mergeCells>
  <phoneticPr fontId="1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37" sqref="C37"/>
    </sheetView>
  </sheetViews>
  <sheetFormatPr defaultColWidth="9" defaultRowHeight="13.5"/>
  <cols>
    <col min="1" max="1" width="48.25" customWidth="1"/>
    <col min="2" max="3" width="29.25" customWidth="1"/>
  </cols>
  <sheetData>
    <row r="1" spans="1:3" ht="14.25">
      <c r="A1" s="3" t="s">
        <v>67</v>
      </c>
      <c r="B1" s="19"/>
      <c r="C1" s="19"/>
    </row>
    <row r="2" spans="1:3" ht="22.5">
      <c r="A2" s="64" t="s">
        <v>72</v>
      </c>
      <c r="B2" s="64"/>
      <c r="C2" s="64"/>
    </row>
    <row r="3" spans="1:3" ht="14.25">
      <c r="A3" s="19"/>
      <c r="B3" s="19"/>
      <c r="C3" s="20" t="s">
        <v>2</v>
      </c>
    </row>
    <row r="4" spans="1:3" ht="18.75">
      <c r="A4" s="21" t="s">
        <v>40</v>
      </c>
      <c r="B4" s="21" t="s">
        <v>66</v>
      </c>
      <c r="C4" s="21" t="s">
        <v>41</v>
      </c>
    </row>
    <row r="5" spans="1:3" ht="18.75">
      <c r="A5" s="22" t="s">
        <v>42</v>
      </c>
      <c r="B5" s="22">
        <v>27616</v>
      </c>
      <c r="C5" s="22">
        <v>19416</v>
      </c>
    </row>
  </sheetData>
  <mergeCells count="1">
    <mergeCell ref="A2:C2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activeCell="C16" sqref="C16"/>
    </sheetView>
  </sheetViews>
  <sheetFormatPr defaultColWidth="26.125" defaultRowHeight="14.25"/>
  <cols>
    <col min="1" max="1" width="30" style="2" customWidth="1"/>
    <col min="2" max="3" width="16.625" style="2" customWidth="1"/>
    <col min="4" max="4" width="26.125" style="2"/>
    <col min="5" max="6" width="17" style="2" customWidth="1"/>
    <col min="7" max="16384" width="26.125" style="2"/>
  </cols>
  <sheetData>
    <row r="1" spans="1:6">
      <c r="A1" s="3" t="s">
        <v>68</v>
      </c>
      <c r="B1" s="3"/>
      <c r="C1" s="3"/>
      <c r="D1" s="3"/>
      <c r="E1" s="3"/>
      <c r="F1" s="3"/>
    </row>
    <row r="2" spans="1:6" ht="37.5" customHeight="1">
      <c r="A2" s="65" t="s">
        <v>69</v>
      </c>
      <c r="B2" s="65"/>
      <c r="C2" s="65"/>
      <c r="D2" s="65"/>
      <c r="E2" s="65"/>
      <c r="F2" s="65"/>
    </row>
    <row r="3" spans="1:6">
      <c r="A3" s="4"/>
      <c r="B3" s="4"/>
      <c r="C3" s="4"/>
      <c r="D3" s="4"/>
      <c r="E3" s="5"/>
      <c r="F3" s="6" t="s">
        <v>2</v>
      </c>
    </row>
    <row r="4" spans="1:6" ht="26.25" customHeight="1">
      <c r="A4" s="7" t="s">
        <v>3</v>
      </c>
      <c r="B4" s="7" t="s">
        <v>70</v>
      </c>
      <c r="C4" s="7" t="s">
        <v>5</v>
      </c>
      <c r="D4" s="7" t="s">
        <v>25</v>
      </c>
      <c r="E4" s="7" t="s">
        <v>66</v>
      </c>
      <c r="F4" s="7" t="s">
        <v>5</v>
      </c>
    </row>
    <row r="5" spans="1:6" s="1" customFormat="1" ht="26.25" customHeight="1">
      <c r="A5" s="8" t="s">
        <v>45</v>
      </c>
      <c r="B5" s="9">
        <v>14500</v>
      </c>
      <c r="C5" s="10">
        <f>'2018年机关事业单位基本养老保险基金预算执行情况表'!C5</f>
        <v>12042</v>
      </c>
      <c r="D5" s="11" t="s">
        <v>27</v>
      </c>
      <c r="E5" s="12">
        <v>7350</v>
      </c>
      <c r="F5" s="13">
        <f>'2018年机关事业单位基本养老保险基金预算执行情况表'!F5</f>
        <v>6137</v>
      </c>
    </row>
    <row r="6" spans="1:6" ht="26.25" customHeight="1">
      <c r="A6" s="14" t="s">
        <v>46</v>
      </c>
      <c r="B6" s="9">
        <v>250</v>
      </c>
      <c r="C6" s="10">
        <f>'2018年机关事业单位基本养老保险基金预算执行情况表'!C6</f>
        <v>227</v>
      </c>
      <c r="D6" s="11" t="s">
        <v>31</v>
      </c>
      <c r="E6" s="12"/>
      <c r="F6" s="13">
        <f>'2018年机关事业单位基本养老保险基金预算执行情况表'!F6</f>
        <v>0</v>
      </c>
    </row>
    <row r="7" spans="1:6" ht="26.25" customHeight="1">
      <c r="A7" s="14" t="s">
        <v>47</v>
      </c>
      <c r="B7" s="9"/>
      <c r="C7" s="10">
        <f>'2018年机关事业单位基本养老保险基金预算执行情况表'!C7</f>
        <v>0</v>
      </c>
      <c r="D7" s="11" t="s">
        <v>32</v>
      </c>
      <c r="E7" s="12">
        <v>150</v>
      </c>
      <c r="F7" s="13">
        <f>'2018年机关事业单位基本养老保险基金预算执行情况表'!F7</f>
        <v>66</v>
      </c>
    </row>
    <row r="8" spans="1:6" ht="26.25" customHeight="1">
      <c r="A8" s="14" t="s">
        <v>16</v>
      </c>
      <c r="B8" s="9"/>
      <c r="C8" s="10">
        <f>'2018年机关事业单位基本养老保险基金预算执行情况表'!C8</f>
        <v>0</v>
      </c>
      <c r="D8" s="11" t="s">
        <v>48</v>
      </c>
      <c r="E8" s="15">
        <f>SUM(E5:E7)</f>
        <v>7500</v>
      </c>
      <c r="F8" s="13">
        <f>'2018年机关事业单位基本养老保险基金预算执行情况表'!F8</f>
        <v>6203</v>
      </c>
    </row>
    <row r="9" spans="1:6" ht="26.25" customHeight="1">
      <c r="A9" s="14" t="s">
        <v>49</v>
      </c>
      <c r="B9" s="9"/>
      <c r="C9" s="10">
        <f>'2018年机关事业单位基本养老保险基金预算执行情况表'!C9</f>
        <v>0</v>
      </c>
      <c r="D9" s="11" t="s">
        <v>36</v>
      </c>
      <c r="E9" s="9"/>
      <c r="F9" s="13">
        <f>'2018年机关事业单位基本养老保险基金预算执行情况表'!F9</f>
        <v>0</v>
      </c>
    </row>
    <row r="10" spans="1:6" ht="26.25" customHeight="1">
      <c r="A10" s="14" t="s">
        <v>50</v>
      </c>
      <c r="B10" s="9"/>
      <c r="C10" s="10">
        <f>'2018年机关事业单位基本养老保险基金预算执行情况表'!C10</f>
        <v>1</v>
      </c>
      <c r="D10" s="11" t="s">
        <v>37</v>
      </c>
      <c r="E10" s="16"/>
      <c r="F10" s="13">
        <f>'2018年机关事业单位基本养老保险基金预算执行情况表'!F10</f>
        <v>0</v>
      </c>
    </row>
    <row r="11" spans="1:6" ht="26.25" customHeight="1">
      <c r="A11" s="14" t="s">
        <v>51</v>
      </c>
      <c r="B11" s="9">
        <v>950</v>
      </c>
      <c r="C11" s="10">
        <f>'2018年机关事业单位基本养老保险基金预算执行情况表'!C11</f>
        <v>504</v>
      </c>
      <c r="D11" s="11" t="s">
        <v>38</v>
      </c>
      <c r="E11" s="15">
        <f>SUM(E8:E10)</f>
        <v>7500</v>
      </c>
      <c r="F11" s="13">
        <f>'2018年机关事业单位基本养老保险基金预算执行情况表'!F11</f>
        <v>6203</v>
      </c>
    </row>
    <row r="12" spans="1:6" ht="26.25" customHeight="1">
      <c r="A12" s="14" t="s">
        <v>52</v>
      </c>
      <c r="B12" s="9">
        <f>SUM(B5:B7,B9:B11)</f>
        <v>15700</v>
      </c>
      <c r="C12" s="10">
        <f>'2018年机关事业单位基本养老保险基金预算执行情况表'!C12</f>
        <v>12774</v>
      </c>
      <c r="D12" s="11" t="s">
        <v>53</v>
      </c>
      <c r="E12" s="15">
        <f>B15-E11</f>
        <v>8200</v>
      </c>
      <c r="F12" s="13">
        <f>'2018年机关事业单位基本养老保险基金预算执行情况表'!F12</f>
        <v>6571</v>
      </c>
    </row>
    <row r="13" spans="1:6" ht="26.25" customHeight="1">
      <c r="A13" s="14" t="s">
        <v>54</v>
      </c>
      <c r="B13" s="9"/>
      <c r="C13" s="10">
        <f>'2018年机关事业单位基本养老保险基金预算执行情况表'!C13</f>
        <v>0</v>
      </c>
      <c r="D13" s="11" t="s">
        <v>55</v>
      </c>
      <c r="E13" s="15">
        <f>E12+B16</f>
        <v>27616</v>
      </c>
      <c r="F13" s="13">
        <f>'2018年机关事业单位基本养老保险基金预算执行情况表'!F13</f>
        <v>19416</v>
      </c>
    </row>
    <row r="14" spans="1:6" ht="26.25" customHeight="1">
      <c r="A14" s="14" t="s">
        <v>56</v>
      </c>
      <c r="B14" s="9"/>
      <c r="C14" s="10">
        <f>'2018年机关事业单位基本养老保险基金预算执行情况表'!C14</f>
        <v>0</v>
      </c>
      <c r="D14" s="10"/>
      <c r="E14" s="16"/>
      <c r="F14" s="13">
        <f>'2018年机关事业单位基本养老保险基金预算执行情况表'!F14</f>
        <v>0</v>
      </c>
    </row>
    <row r="15" spans="1:6" ht="26.25" customHeight="1">
      <c r="A15" s="14" t="s">
        <v>57</v>
      </c>
      <c r="B15" s="9">
        <f>SUM(B12:B14)</f>
        <v>15700</v>
      </c>
      <c r="C15" s="10">
        <f>'2018年机关事业单位基本养老保险基金预算执行情况表'!C15</f>
        <v>12774</v>
      </c>
      <c r="D15" s="10"/>
      <c r="E15" s="16"/>
      <c r="F15" s="13">
        <f>'2018年机关事业单位基本养老保险基金预算执行情况表'!F15</f>
        <v>0</v>
      </c>
    </row>
    <row r="16" spans="1:6" ht="26.25" customHeight="1">
      <c r="A16" s="14" t="s">
        <v>58</v>
      </c>
      <c r="B16" s="17">
        <f>'2018年机关事业单位基本养老保险基金预算执行情况表'!F13</f>
        <v>19416</v>
      </c>
      <c r="C16" s="10">
        <f>'2018年机关事业单位基本养老保险基金预算执行情况表'!C16</f>
        <v>12845</v>
      </c>
      <c r="D16" s="10"/>
      <c r="E16" s="16"/>
      <c r="F16" s="13">
        <f>'2018年机关事业单位基本养老保险基金预算执行情况表'!F16</f>
        <v>0</v>
      </c>
    </row>
    <row r="17" spans="1:6" ht="26.25" customHeight="1">
      <c r="A17" s="7" t="s">
        <v>59</v>
      </c>
      <c r="B17" s="9">
        <f>SUM(B15:B16)</f>
        <v>35116</v>
      </c>
      <c r="C17" s="10">
        <f>'2018年机关事业单位基本养老保险基金预算执行情况表'!C17</f>
        <v>25619</v>
      </c>
      <c r="D17" s="10" t="s">
        <v>59</v>
      </c>
      <c r="E17" s="15">
        <f>SUM(E11,E13)</f>
        <v>35116</v>
      </c>
      <c r="F17" s="13">
        <f>'2018年机关事业单位基本养老保险基金预算执行情况表'!F17</f>
        <v>25619</v>
      </c>
    </row>
    <row r="18" spans="1:6">
      <c r="A18" s="3"/>
      <c r="B18" s="3"/>
      <c r="C18" s="3"/>
      <c r="D18" s="3"/>
      <c r="E18" s="3"/>
      <c r="F18" s="18"/>
    </row>
  </sheetData>
  <mergeCells count="1">
    <mergeCell ref="A2:F2"/>
  </mergeCells>
  <phoneticPr fontId="14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2018年机关事业单位基本养老保险基金收入执行</vt:lpstr>
      <vt:lpstr>2018年机关事业单位基本养老保险基金预算支出执行情况表</vt:lpstr>
      <vt:lpstr>2018年杭州市滨江区社会保险基金收支结余表</vt:lpstr>
      <vt:lpstr>2018年机关事业单位基本养老保险基金预算执行情况表</vt:lpstr>
      <vt:lpstr>2019年机关事业单位基本养老保险基金收入预期情况表</vt:lpstr>
      <vt:lpstr>2019年机关事业单位基本养老保险基金支出预算情况表</vt:lpstr>
      <vt:lpstr>2019年杭州市滨江区社会保险基金收支结余表</vt:lpstr>
      <vt:lpstr>2019年机关事业单位基本养老保险基金预算情况表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2017-01-23T08:23:00Z</cp:lastPrinted>
  <dcterms:created xsi:type="dcterms:W3CDTF">2006-09-13T11:21:00Z</dcterms:created>
  <dcterms:modified xsi:type="dcterms:W3CDTF">2021-05-28T16:18:39Z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34A66DB086264604A4ACE4B8C1821FFC</vt:lpwstr>
  </property>
</Properties>
</file>