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540" activeTab="2"/>
  </bookViews>
  <sheets>
    <sheet name="2019年机关事业单位基本养老保险基金收入执行情况表" sheetId="3" r:id="rId1"/>
    <sheet name="2019年机关事业单位基本养老保险基金支出执行情况表" sheetId="4" r:id="rId2"/>
    <sheet name="2019年杭州市滨江区社会保险基金收支结余表" sheetId="5" r:id="rId3"/>
    <sheet name="2019年机关事业单位基本养老保险基金预算执行情况表" sheetId="1" r:id="rId4"/>
    <sheet name="2020年机关事业单位基本养老保险基金收入预期情况表" sheetId="6" r:id="rId5"/>
    <sheet name="2020年机关事业单位基本养老保险基金支出预算情况表" sheetId="7" r:id="rId6"/>
    <sheet name="2020年杭州市滨江区社会保险基金收支结余表" sheetId="8" r:id="rId7"/>
    <sheet name="2020年机关事业单位基本养老保险基金预算情况表" sheetId="2" r:id="rId8"/>
  </sheets>
  <calcPr calcId="124519"/>
</workbook>
</file>

<file path=xl/calcChain.xml><?xml version="1.0" encoding="utf-8"?>
<calcChain xmlns="http://schemas.openxmlformats.org/spreadsheetml/2006/main">
  <c r="F17" i="2"/>
  <c r="E17"/>
  <c r="C17"/>
  <c r="B17"/>
  <c r="C16"/>
  <c r="B16"/>
  <c r="C15"/>
  <c r="B15"/>
  <c r="F13"/>
  <c r="E13"/>
  <c r="F12"/>
  <c r="E12"/>
  <c r="C12"/>
  <c r="B12"/>
  <c r="F11"/>
  <c r="E11"/>
  <c r="C11"/>
  <c r="F8"/>
  <c r="E8"/>
  <c r="F7"/>
  <c r="E7"/>
  <c r="C6"/>
  <c r="F5"/>
  <c r="C5"/>
  <c r="F17" i="1"/>
  <c r="C17"/>
  <c r="B17"/>
  <c r="C15"/>
  <c r="B15"/>
  <c r="F13"/>
  <c r="E13"/>
  <c r="F12"/>
  <c r="E12"/>
  <c r="C12"/>
  <c r="B12"/>
  <c r="F11"/>
  <c r="F8"/>
  <c r="C6"/>
</calcChain>
</file>

<file path=xl/sharedStrings.xml><?xml version="1.0" encoding="utf-8"?>
<sst xmlns="http://schemas.openxmlformats.org/spreadsheetml/2006/main" count="155" uniqueCount="63">
  <si>
    <t>2019年机关事业单位基本养老保险基金预算执行情况表</t>
  </si>
  <si>
    <t>单位：万元</t>
  </si>
  <si>
    <t>项         目</t>
  </si>
  <si>
    <t>2019年调整预期数</t>
  </si>
  <si>
    <t>2019年实绩数</t>
  </si>
  <si>
    <t>项       目</t>
  </si>
  <si>
    <t>2019年调整预算数</t>
  </si>
  <si>
    <t>一、基本养老保险费收入</t>
  </si>
  <si>
    <t>一、基本养老金支出</t>
  </si>
  <si>
    <t>二、利息收入</t>
  </si>
  <si>
    <t>二、其他支出</t>
  </si>
  <si>
    <t>三、财政补贴收入</t>
  </si>
  <si>
    <t>三、转移支出</t>
  </si>
  <si>
    <t xml:space="preserve">    其中：本级财政补助</t>
  </si>
  <si>
    <t>四、本年支出小计</t>
  </si>
  <si>
    <t>四、委托投资收益</t>
  </si>
  <si>
    <t>五、补助下级支出</t>
  </si>
  <si>
    <t>五、其他收入</t>
  </si>
  <si>
    <t>六、上解上级支出</t>
  </si>
  <si>
    <t>六、转移收入</t>
  </si>
  <si>
    <t>七、本年支出合计</t>
  </si>
  <si>
    <t>七、本年收入小计</t>
  </si>
  <si>
    <t>八、本年收支结余</t>
  </si>
  <si>
    <t>八、上级补助收入</t>
  </si>
  <si>
    <t>九、年末滚存结余</t>
  </si>
  <si>
    <t>九、下级上解收入</t>
  </si>
  <si>
    <t>十、本年收入合计</t>
  </si>
  <si>
    <t>十一、上年结余</t>
  </si>
  <si>
    <t>总        计</t>
  </si>
  <si>
    <t>2020年机关事业单位基本养老保险基金预算情况表</t>
  </si>
  <si>
    <t>2020年预期数</t>
  </si>
  <si>
    <t>2020年预算数</t>
  </si>
  <si>
    <t>备注：转移收入科目金额变化较大的原因是该科目于2019年开始单列，2019年有存量的因素。</t>
  </si>
  <si>
    <t>社会保险费收入</t>
  </si>
  <si>
    <t xml:space="preserve">    机关事业单位基本养老保险基金收入</t>
  </si>
  <si>
    <t>非税收入</t>
  </si>
  <si>
    <t xml:space="preserve">    利息收入</t>
  </si>
  <si>
    <t>转移收入</t>
  </si>
  <si>
    <t>社会保险基金支出</t>
  </si>
  <si>
    <t xml:space="preserve">    机关事业单位基本养老保险基金支出</t>
  </si>
  <si>
    <t xml:space="preserve">        个人账户养老金支出</t>
  </si>
  <si>
    <t>转移性支出</t>
  </si>
  <si>
    <t xml:space="preserve">    一般性转移支付</t>
  </si>
  <si>
    <t xml:space="preserve">        基本养老金转移支付支出</t>
  </si>
  <si>
    <t>七、本年支出小计</t>
  </si>
  <si>
    <t>项目</t>
  </si>
  <si>
    <t>2019年预算数</t>
  </si>
  <si>
    <t>2019年执行数</t>
  </si>
  <si>
    <t>机关事业单位基本养老保险基金年末结余</t>
  </si>
  <si>
    <t>附表二十-1</t>
    <phoneticPr fontId="14" type="noConversion"/>
  </si>
  <si>
    <t>2019年机关事业单位基本养老保险基金收入执行情况表</t>
    <phoneticPr fontId="14" type="noConversion"/>
  </si>
  <si>
    <t>2019年机关事业单位基本养老保险基金支出执行情况表</t>
    <phoneticPr fontId="14" type="noConversion"/>
  </si>
  <si>
    <t>附表二十-2</t>
    <phoneticPr fontId="14" type="noConversion"/>
  </si>
  <si>
    <t>附表二十-3</t>
    <phoneticPr fontId="14" type="noConversion"/>
  </si>
  <si>
    <t>附表二十-4</t>
    <phoneticPr fontId="14" type="noConversion"/>
  </si>
  <si>
    <t>2020年机关事业单位基本养老保险基金收入预期情况表</t>
    <phoneticPr fontId="14" type="noConversion"/>
  </si>
  <si>
    <t>附表二十一-1</t>
    <phoneticPr fontId="14" type="noConversion"/>
  </si>
  <si>
    <r>
      <t>20</t>
    </r>
    <r>
      <rPr>
        <sz val="18"/>
        <color indexed="8"/>
        <rFont val="宋体"/>
        <family val="3"/>
        <charset val="134"/>
      </rPr>
      <t>20</t>
    </r>
    <r>
      <rPr>
        <sz val="18"/>
        <color indexed="8"/>
        <rFont val="宋体"/>
        <charset val="134"/>
      </rPr>
      <t>年机关事业单位基本养老保险基金支出预算情况表</t>
    </r>
    <phoneticPr fontId="14" type="noConversion"/>
  </si>
  <si>
    <t>附表二十一-2</t>
    <phoneticPr fontId="14" type="noConversion"/>
  </si>
  <si>
    <t>附表二十一-3</t>
    <phoneticPr fontId="14" type="noConversion"/>
  </si>
  <si>
    <r>
      <t>附表二十一-</t>
    </r>
    <r>
      <rPr>
        <sz val="12"/>
        <color indexed="8"/>
        <rFont val="宋体"/>
        <family val="3"/>
        <charset val="134"/>
      </rPr>
      <t>4</t>
    </r>
    <phoneticPr fontId="14" type="noConversion"/>
  </si>
  <si>
    <r>
      <t>2020</t>
    </r>
    <r>
      <rPr>
        <sz val="18"/>
        <rFont val="宋体"/>
        <charset val="134"/>
      </rPr>
      <t>年杭州市滨江区社会保险基金收支结余表</t>
    </r>
    <phoneticPr fontId="14" type="noConversion"/>
  </si>
  <si>
    <t>2019年杭州市滨江区社会保险基金收支结余表</t>
    <phoneticPr fontId="14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</si>
</sst>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0_ "/>
  </numFmts>
  <fonts count="1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宋体"/>
      <charset val="134"/>
    </font>
    <font>
      <sz val="14"/>
      <name val="宋体"/>
      <charset val="134"/>
    </font>
    <font>
      <sz val="9"/>
      <name val="宋体"/>
      <charset val="134"/>
      <scheme val="minor"/>
    </font>
    <font>
      <sz val="18"/>
      <name val="宋体"/>
      <family val="3"/>
      <charset val="134"/>
    </font>
    <font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5" fillId="0" borderId="0"/>
  </cellStyleXfs>
  <cellXfs count="63">
    <xf numFmtId="0" fontId="0" fillId="0" borderId="0" xfId="0">
      <alignment vertic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7" xfId="0" applyNumberFormat="1" applyFont="1" applyFill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right" vertical="center"/>
    </xf>
    <xf numFmtId="0" fontId="5" fillId="0" borderId="0" xfId="1" applyAlignment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3" fillId="0" borderId="1" xfId="1" applyNumberFormat="1" applyFont="1" applyFill="1" applyBorder="1" applyAlignment="1" applyProtection="1">
      <alignment vertical="center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vertical="center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177" fontId="5" fillId="0" borderId="3" xfId="1" applyNumberFormat="1" applyFont="1" applyFill="1" applyBorder="1" applyAlignment="1" applyProtection="1">
      <alignment horizontal="center" vertical="center"/>
    </xf>
    <xf numFmtId="177" fontId="3" fillId="0" borderId="0" xfId="1" applyNumberFormat="1" applyFont="1" applyFill="1" applyBorder="1" applyAlignment="1" applyProtection="1">
      <alignment vertical="center"/>
    </xf>
    <xf numFmtId="177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0" xfId="41" applyFont="1" applyFill="1" applyAlignment="1">
      <alignment wrapText="1"/>
    </xf>
    <xf numFmtId="0" fontId="3" fillId="0" borderId="1" xfId="41" applyNumberFormat="1" applyFont="1" applyFill="1" applyBorder="1" applyAlignment="1" applyProtection="1">
      <alignment vertical="center"/>
    </xf>
    <xf numFmtId="0" fontId="3" fillId="0" borderId="3" xfId="41" applyNumberFormat="1" applyFont="1" applyFill="1" applyBorder="1" applyAlignment="1" applyProtection="1">
      <alignment horizontal="center" vertical="center" wrapText="1"/>
    </xf>
    <xf numFmtId="0" fontId="5" fillId="0" borderId="3" xfId="41" applyNumberFormat="1" applyFont="1" applyFill="1" applyBorder="1" applyAlignment="1" applyProtection="1">
      <alignment horizontal="left" vertical="center"/>
    </xf>
    <xf numFmtId="0" fontId="3" fillId="0" borderId="3" xfId="41" applyNumberFormat="1" applyFont="1" applyFill="1" applyBorder="1" applyAlignment="1" applyProtection="1">
      <alignment horizontal="center" vertical="center"/>
    </xf>
    <xf numFmtId="177" fontId="3" fillId="0" borderId="0" xfId="41" applyNumberFormat="1" applyFont="1" applyFill="1" applyAlignment="1">
      <alignment wrapText="1"/>
    </xf>
    <xf numFmtId="177" fontId="3" fillId="0" borderId="3" xfId="41" applyNumberFormat="1" applyFont="1" applyFill="1" applyBorder="1" applyAlignment="1" applyProtection="1">
      <alignment horizontal="center" vertical="center" wrapText="1"/>
    </xf>
    <xf numFmtId="176" fontId="5" fillId="0" borderId="4" xfId="41" applyNumberFormat="1" applyFont="1" applyFill="1" applyBorder="1" applyAlignment="1" applyProtection="1">
      <alignment horizontal="center" vertical="center" wrapText="1"/>
    </xf>
    <xf numFmtId="177" fontId="5" fillId="0" borderId="4" xfId="41" applyNumberFormat="1" applyFont="1" applyFill="1" applyBorder="1" applyAlignment="1" applyProtection="1">
      <alignment horizontal="center" vertical="center" wrapText="1"/>
    </xf>
    <xf numFmtId="0" fontId="5" fillId="0" borderId="3" xfId="41" applyNumberFormat="1" applyFont="1" applyFill="1" applyBorder="1" applyAlignment="1" applyProtection="1">
      <alignment horizontal="center" vertical="center" wrapText="1"/>
    </xf>
    <xf numFmtId="177" fontId="5" fillId="0" borderId="3" xfId="41" applyNumberFormat="1" applyFont="1" applyFill="1" applyBorder="1" applyAlignment="1" applyProtection="1">
      <alignment horizontal="center" vertical="center" wrapText="1"/>
    </xf>
    <xf numFmtId="0" fontId="5" fillId="0" borderId="5" xfId="41" applyNumberFormat="1" applyFont="1" applyFill="1" applyBorder="1" applyAlignment="1" applyProtection="1">
      <alignment horizontal="center" vertical="center" wrapText="1"/>
    </xf>
    <xf numFmtId="177" fontId="5" fillId="0" borderId="5" xfId="41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center"/>
    </xf>
    <xf numFmtId="0" fontId="5" fillId="0" borderId="0" xfId="42" applyAlignment="1">
      <alignment vertical="center"/>
    </xf>
    <xf numFmtId="0" fontId="13" fillId="0" borderId="9" xfId="42" applyFont="1" applyBorder="1" applyAlignment="1">
      <alignment horizontal="center" vertical="center"/>
    </xf>
    <xf numFmtId="0" fontId="5" fillId="0" borderId="0" xfId="42" applyFont="1" applyAlignment="1">
      <alignment horizontal="center" vertical="center"/>
    </xf>
    <xf numFmtId="0" fontId="12" fillId="0" borderId="9" xfId="42" applyFont="1" applyBorder="1" applyAlignment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177" fontId="3" fillId="0" borderId="1" xfId="1" applyNumberFormat="1" applyFont="1" applyFill="1" applyBorder="1" applyAlignment="1" applyProtection="1">
      <alignment horizontal="right" vertical="center" wrapText="1"/>
    </xf>
    <xf numFmtId="0" fontId="16" fillId="0" borderId="0" xfId="41" applyNumberFormat="1" applyFont="1" applyFill="1" applyAlignment="1" applyProtection="1">
      <alignment horizontal="center" vertical="center"/>
    </xf>
    <xf numFmtId="0" fontId="4" fillId="0" borderId="0" xfId="41" applyNumberFormat="1" applyFont="1" applyFill="1" applyAlignment="1" applyProtection="1">
      <alignment horizontal="center" vertical="center"/>
    </xf>
    <xf numFmtId="177" fontId="3" fillId="0" borderId="1" xfId="41" applyNumberFormat="1" applyFont="1" applyFill="1" applyBorder="1" applyAlignment="1" applyProtection="1">
      <alignment horizontal="right" vertical="center" wrapText="1"/>
    </xf>
    <xf numFmtId="0" fontId="15" fillId="0" borderId="0" xfId="42" applyFont="1" applyAlignment="1">
      <alignment horizontal="center" vertical="center"/>
    </xf>
    <xf numFmtId="0" fontId="9" fillId="0" borderId="0" xfId="42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</cellXfs>
  <cellStyles count="47">
    <cellStyle name="ColLevel_1" xfId="3"/>
    <cellStyle name="RowLevel_1" xfId="4"/>
    <cellStyle name="常规" xfId="0" builtinId="0"/>
    <cellStyle name="常规 2" xfId="1"/>
    <cellStyle name="常规 2 10" xfId="39"/>
    <cellStyle name="常规 2 11" xfId="43"/>
    <cellStyle name="常规 2 12" xfId="46"/>
    <cellStyle name="常规 2 2" xfId="7"/>
    <cellStyle name="常规 2 2 2" xfId="12"/>
    <cellStyle name="常规 2 2 3" xfId="45"/>
    <cellStyle name="常规 2 2 4" xfId="44"/>
    <cellStyle name="常规 2 3" xfId="14"/>
    <cellStyle name="常规 2 4" xfId="15"/>
    <cellStyle name="常规 2 5" xfId="16"/>
    <cellStyle name="常规 2 6" xfId="17"/>
    <cellStyle name="常规 2 7" xfId="19"/>
    <cellStyle name="常规 2 8" xfId="31"/>
    <cellStyle name="常规 2 9" xfId="35"/>
    <cellStyle name="常规 3" xfId="6"/>
    <cellStyle name="常规 3 2" xfId="18"/>
    <cellStyle name="常规 3 3" xfId="20"/>
    <cellStyle name="常规 3 4" xfId="26"/>
    <cellStyle name="常规 3 5" xfId="11"/>
    <cellStyle name="常规 3 6" xfId="27"/>
    <cellStyle name="常规 3 7" xfId="13"/>
    <cellStyle name="常规 4" xfId="8"/>
    <cellStyle name="常规 4 2" xfId="21"/>
    <cellStyle name="常规 4 3" xfId="28"/>
    <cellStyle name="常规 4 4" xfId="24"/>
    <cellStyle name="常规 4 5" xfId="32"/>
    <cellStyle name="常规 4 6" xfId="36"/>
    <cellStyle name="常规 5" xfId="9"/>
    <cellStyle name="常规 5 2" xfId="22"/>
    <cellStyle name="常规 5 3" xfId="29"/>
    <cellStyle name="常规 5 4" xfId="25"/>
    <cellStyle name="常规 5 5" xfId="33"/>
    <cellStyle name="常规 5 6" xfId="37"/>
    <cellStyle name="常规 6" xfId="10"/>
    <cellStyle name="常规 6 2" xfId="23"/>
    <cellStyle name="常规 6 3" xfId="30"/>
    <cellStyle name="常规 6 4" xfId="34"/>
    <cellStyle name="常规 6 5" xfId="38"/>
    <cellStyle name="常规 6 6" xfId="40"/>
    <cellStyle name="常规 60" xfId="2"/>
    <cellStyle name="常规 7" xfId="41"/>
    <cellStyle name="常规 8" xfId="42"/>
    <cellStyle name="千位分隔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A2" sqref="A2:C2"/>
    </sheetView>
  </sheetViews>
  <sheetFormatPr defaultRowHeight="13.5"/>
  <cols>
    <col min="1" max="1" width="40.5" bestFit="1" customWidth="1"/>
    <col min="2" max="3" width="16.5" customWidth="1"/>
  </cols>
  <sheetData>
    <row r="1" spans="1:3" ht="14.25">
      <c r="A1" s="3" t="s">
        <v>49</v>
      </c>
      <c r="B1" s="22"/>
      <c r="C1" s="22"/>
    </row>
    <row r="2" spans="1:3" ht="22.5">
      <c r="A2" s="52" t="s">
        <v>50</v>
      </c>
      <c r="B2" s="53"/>
      <c r="C2" s="54"/>
    </row>
    <row r="3" spans="1:3" ht="14.25">
      <c r="A3" s="24"/>
      <c r="B3" s="55" t="s">
        <v>1</v>
      </c>
      <c r="C3" s="55"/>
    </row>
    <row r="4" spans="1:3" ht="28.5">
      <c r="A4" s="30" t="s">
        <v>2</v>
      </c>
      <c r="B4" s="25" t="s">
        <v>3</v>
      </c>
      <c r="C4" s="33" t="s">
        <v>4</v>
      </c>
    </row>
    <row r="5" spans="1:3" ht="14.25">
      <c r="A5" s="26" t="s">
        <v>7</v>
      </c>
      <c r="B5" s="27">
        <v>14500</v>
      </c>
      <c r="C5" s="31">
        <v>12775.49</v>
      </c>
    </row>
    <row r="6" spans="1:3" ht="14.25">
      <c r="A6" s="26" t="s">
        <v>33</v>
      </c>
      <c r="B6" s="27">
        <v>14500</v>
      </c>
      <c r="C6" s="31">
        <v>12775.49</v>
      </c>
    </row>
    <row r="7" spans="1:3" ht="14.25">
      <c r="A7" s="26" t="s">
        <v>34</v>
      </c>
      <c r="B7" s="27">
        <v>14500</v>
      </c>
      <c r="C7" s="31">
        <v>12775.49</v>
      </c>
    </row>
    <row r="8" spans="1:3" ht="14.25">
      <c r="A8" s="28" t="s">
        <v>9</v>
      </c>
      <c r="B8" s="27">
        <v>250</v>
      </c>
      <c r="C8" s="31">
        <v>217.13</v>
      </c>
    </row>
    <row r="9" spans="1:3" ht="14.25">
      <c r="A9" s="28" t="s">
        <v>35</v>
      </c>
      <c r="B9" s="27">
        <v>250</v>
      </c>
      <c r="C9" s="31">
        <v>217.13</v>
      </c>
    </row>
    <row r="10" spans="1:3" ht="14.25">
      <c r="A10" s="28" t="s">
        <v>36</v>
      </c>
      <c r="B10" s="27">
        <v>250</v>
      </c>
      <c r="C10" s="31">
        <v>217.13</v>
      </c>
    </row>
    <row r="11" spans="1:3" ht="14.25">
      <c r="A11" s="28" t="s">
        <v>11</v>
      </c>
      <c r="B11" s="27"/>
      <c r="C11" s="31"/>
    </row>
    <row r="12" spans="1:3" ht="14.25">
      <c r="A12" s="28" t="s">
        <v>13</v>
      </c>
      <c r="B12" s="27"/>
      <c r="C12" s="31"/>
    </row>
    <row r="13" spans="1:3" ht="14.25">
      <c r="A13" s="28" t="s">
        <v>15</v>
      </c>
      <c r="B13" s="27"/>
      <c r="C13" s="31"/>
    </row>
    <row r="14" spans="1:3" ht="14.25">
      <c r="A14" s="28" t="s">
        <v>17</v>
      </c>
      <c r="B14" s="27"/>
      <c r="C14" s="31"/>
    </row>
    <row r="15" spans="1:3" ht="14.25">
      <c r="A15" s="28" t="s">
        <v>19</v>
      </c>
      <c r="B15" s="27">
        <v>1500</v>
      </c>
      <c r="C15" s="31">
        <v>1721</v>
      </c>
    </row>
    <row r="16" spans="1:3" ht="14.25">
      <c r="A16" s="28" t="s">
        <v>37</v>
      </c>
      <c r="B16" s="27">
        <v>1500</v>
      </c>
      <c r="C16" s="31">
        <v>1721</v>
      </c>
    </row>
    <row r="17" spans="1:3" ht="14.25">
      <c r="A17" s="26" t="s">
        <v>34</v>
      </c>
      <c r="B17" s="27">
        <v>1500</v>
      </c>
      <c r="C17" s="31">
        <v>1721</v>
      </c>
    </row>
    <row r="18" spans="1:3" ht="14.25">
      <c r="A18" s="28" t="s">
        <v>21</v>
      </c>
      <c r="B18" s="29">
        <v>16250</v>
      </c>
      <c r="C18" s="31">
        <v>14713.62</v>
      </c>
    </row>
    <row r="19" spans="1:3" ht="14.25">
      <c r="A19" s="23"/>
      <c r="B19" s="23"/>
      <c r="C19" s="32"/>
    </row>
  </sheetData>
  <mergeCells count="2">
    <mergeCell ref="A2:C2"/>
    <mergeCell ref="B3:C3"/>
  </mergeCells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2" sqref="A2:C2"/>
    </sheetView>
  </sheetViews>
  <sheetFormatPr defaultRowHeight="13.5"/>
  <cols>
    <col min="1" max="1" width="40.5" bestFit="1" customWidth="1"/>
    <col min="2" max="3" width="22.875" customWidth="1"/>
  </cols>
  <sheetData>
    <row r="1" spans="1:3" ht="14.25">
      <c r="A1" s="3" t="s">
        <v>52</v>
      </c>
      <c r="B1" s="34"/>
      <c r="C1" s="39"/>
    </row>
    <row r="2" spans="1:3" ht="22.5">
      <c r="A2" s="56" t="s">
        <v>51</v>
      </c>
      <c r="B2" s="57"/>
      <c r="C2" s="57"/>
    </row>
    <row r="3" spans="1:3" ht="14.25">
      <c r="A3" s="35"/>
      <c r="B3" s="58" t="s">
        <v>1</v>
      </c>
      <c r="C3" s="58"/>
    </row>
    <row r="4" spans="1:3" ht="14.25">
      <c r="A4" s="38" t="s">
        <v>5</v>
      </c>
      <c r="B4" s="36" t="s">
        <v>6</v>
      </c>
      <c r="C4" s="40" t="s">
        <v>4</v>
      </c>
    </row>
    <row r="5" spans="1:3" ht="14.25">
      <c r="A5" s="37" t="s">
        <v>8</v>
      </c>
      <c r="B5" s="41">
        <v>7000</v>
      </c>
      <c r="C5" s="42">
        <v>6853.02</v>
      </c>
    </row>
    <row r="6" spans="1:3" ht="14.25">
      <c r="A6" s="37" t="s">
        <v>38</v>
      </c>
      <c r="B6" s="41">
        <v>7000</v>
      </c>
      <c r="C6" s="42">
        <v>6853.02</v>
      </c>
    </row>
    <row r="7" spans="1:3" ht="14.25">
      <c r="A7" s="37" t="s">
        <v>39</v>
      </c>
      <c r="B7" s="41">
        <v>7000</v>
      </c>
      <c r="C7" s="42">
        <v>6853</v>
      </c>
    </row>
    <row r="8" spans="1:3" ht="14.25">
      <c r="A8" s="37" t="s">
        <v>40</v>
      </c>
      <c r="B8" s="41">
        <v>7000</v>
      </c>
      <c r="C8" s="42">
        <v>6853</v>
      </c>
    </row>
    <row r="9" spans="1:3" ht="14.25">
      <c r="A9" s="37" t="s">
        <v>10</v>
      </c>
      <c r="B9" s="41"/>
      <c r="C9" s="42"/>
    </row>
    <row r="10" spans="1:3" ht="14.25">
      <c r="A10" s="37" t="s">
        <v>12</v>
      </c>
      <c r="B10" s="41">
        <v>100</v>
      </c>
      <c r="C10" s="42">
        <v>72.13</v>
      </c>
    </row>
    <row r="11" spans="1:3" ht="14.25">
      <c r="A11" s="37" t="s">
        <v>41</v>
      </c>
      <c r="B11" s="41">
        <v>100</v>
      </c>
      <c r="C11" s="42">
        <v>72.13</v>
      </c>
    </row>
    <row r="12" spans="1:3" ht="14.25">
      <c r="A12" s="37" t="s">
        <v>42</v>
      </c>
      <c r="B12" s="41">
        <v>100</v>
      </c>
      <c r="C12" s="42">
        <v>72</v>
      </c>
    </row>
    <row r="13" spans="1:3" ht="14.25">
      <c r="A13" s="37" t="s">
        <v>43</v>
      </c>
      <c r="B13" s="41">
        <v>100</v>
      </c>
      <c r="C13" s="42">
        <v>72</v>
      </c>
    </row>
    <row r="14" spans="1:3" ht="14.25">
      <c r="A14" s="37" t="s">
        <v>16</v>
      </c>
      <c r="B14" s="43"/>
      <c r="C14" s="44"/>
    </row>
    <row r="15" spans="1:3" ht="14.25">
      <c r="A15" s="37" t="s">
        <v>18</v>
      </c>
      <c r="B15" s="45"/>
      <c r="C15" s="46"/>
    </row>
    <row r="16" spans="1:3" ht="14.25">
      <c r="A16" s="37" t="s">
        <v>44</v>
      </c>
      <c r="B16" s="45">
        <v>7100</v>
      </c>
      <c r="C16" s="46">
        <v>6925.15</v>
      </c>
    </row>
  </sheetData>
  <mergeCells count="2">
    <mergeCell ref="A2:C2"/>
    <mergeCell ref="B3:C3"/>
  </mergeCells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23" sqref="B23"/>
    </sheetView>
  </sheetViews>
  <sheetFormatPr defaultRowHeight="13.5"/>
  <cols>
    <col min="1" max="1" width="48.25" bestFit="1" customWidth="1"/>
    <col min="2" max="2" width="28.875" customWidth="1"/>
    <col min="3" max="3" width="30" customWidth="1"/>
  </cols>
  <sheetData>
    <row r="1" spans="1:3" ht="14.25">
      <c r="A1" s="3" t="s">
        <v>53</v>
      </c>
      <c r="B1" s="48"/>
      <c r="C1" s="48"/>
    </row>
    <row r="2" spans="1:3" ht="22.5">
      <c r="A2" s="59" t="s">
        <v>62</v>
      </c>
      <c r="B2" s="60"/>
      <c r="C2" s="60"/>
    </row>
    <row r="3" spans="1:3" ht="14.25">
      <c r="A3" s="48"/>
      <c r="B3" s="48"/>
      <c r="C3" s="50" t="s">
        <v>1</v>
      </c>
    </row>
    <row r="4" spans="1:3" ht="18.75">
      <c r="A4" s="51" t="s">
        <v>45</v>
      </c>
      <c r="B4" s="51" t="s">
        <v>46</v>
      </c>
      <c r="C4" s="51" t="s">
        <v>47</v>
      </c>
    </row>
    <row r="5" spans="1:3" ht="18.75">
      <c r="A5" s="49" t="s">
        <v>48</v>
      </c>
      <c r="B5" s="49">
        <v>28566</v>
      </c>
      <c r="C5" s="49">
        <v>27159</v>
      </c>
    </row>
  </sheetData>
  <mergeCells count="1">
    <mergeCell ref="A2:C2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A2" sqref="A2:F2"/>
    </sheetView>
  </sheetViews>
  <sheetFormatPr defaultColWidth="26.125" defaultRowHeight="14.25"/>
  <cols>
    <col min="1" max="1" width="30" style="2" customWidth="1"/>
    <col min="2" max="2" width="20.25" style="2" customWidth="1"/>
    <col min="3" max="3" width="16.625" style="2" customWidth="1"/>
    <col min="4" max="4" width="26.125" style="2"/>
    <col min="5" max="5" width="20.25" style="2" customWidth="1"/>
    <col min="6" max="6" width="17" style="2" customWidth="1"/>
    <col min="7" max="7" width="18.25" style="2" customWidth="1"/>
    <col min="8" max="16384" width="26.125" style="2"/>
  </cols>
  <sheetData>
    <row r="1" spans="1:7">
      <c r="A1" s="3" t="s">
        <v>54</v>
      </c>
      <c r="B1" s="3"/>
      <c r="C1" s="3"/>
      <c r="D1" s="3"/>
      <c r="E1" s="3"/>
      <c r="F1" s="3"/>
    </row>
    <row r="2" spans="1:7" ht="37.5" customHeight="1">
      <c r="A2" s="61" t="s">
        <v>0</v>
      </c>
      <c r="B2" s="61"/>
      <c r="C2" s="61"/>
      <c r="D2" s="61"/>
      <c r="E2" s="61"/>
      <c r="F2" s="61"/>
    </row>
    <row r="3" spans="1:7">
      <c r="A3" s="4"/>
      <c r="B3" s="4"/>
      <c r="C3" s="4"/>
      <c r="D3" s="4"/>
      <c r="E3" s="5"/>
      <c r="F3" s="6" t="s">
        <v>1</v>
      </c>
    </row>
    <row r="4" spans="1:7" ht="26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4</v>
      </c>
    </row>
    <row r="5" spans="1:7" s="1" customFormat="1" ht="26.25" customHeight="1">
      <c r="A5" s="8" t="s">
        <v>7</v>
      </c>
      <c r="B5" s="9">
        <v>14500</v>
      </c>
      <c r="C5" s="9">
        <v>12775.49</v>
      </c>
      <c r="D5" s="10" t="s">
        <v>8</v>
      </c>
      <c r="E5" s="11">
        <v>7000</v>
      </c>
      <c r="F5" s="11">
        <v>6853.02</v>
      </c>
    </row>
    <row r="6" spans="1:7" ht="26.25" customHeight="1">
      <c r="A6" s="12" t="s">
        <v>9</v>
      </c>
      <c r="B6" s="9">
        <v>250</v>
      </c>
      <c r="C6" s="9">
        <f>217.13</f>
        <v>217.13</v>
      </c>
      <c r="D6" s="10" t="s">
        <v>10</v>
      </c>
      <c r="E6" s="11"/>
      <c r="F6" s="11"/>
    </row>
    <row r="7" spans="1:7" ht="26.25" customHeight="1">
      <c r="A7" s="12" t="s">
        <v>11</v>
      </c>
      <c r="B7" s="9"/>
      <c r="C7" s="9"/>
      <c r="D7" s="10" t="s">
        <v>12</v>
      </c>
      <c r="E7" s="11">
        <v>100</v>
      </c>
      <c r="F7" s="11">
        <v>72.13</v>
      </c>
    </row>
    <row r="8" spans="1:7" ht="26.25" customHeight="1">
      <c r="A8" s="12" t="s">
        <v>13</v>
      </c>
      <c r="B8" s="9"/>
      <c r="C8" s="9"/>
      <c r="D8" s="10" t="s">
        <v>14</v>
      </c>
      <c r="E8" s="17">
        <v>7100</v>
      </c>
      <c r="F8" s="11">
        <f>SUM(F5:F7)</f>
        <v>6925.15</v>
      </c>
      <c r="G8" s="18"/>
    </row>
    <row r="9" spans="1:7" ht="26.25" customHeight="1">
      <c r="A9" s="12" t="s">
        <v>15</v>
      </c>
      <c r="B9" s="9"/>
      <c r="C9" s="9"/>
      <c r="D9" s="10" t="s">
        <v>16</v>
      </c>
      <c r="E9" s="9"/>
      <c r="F9" s="19"/>
    </row>
    <row r="10" spans="1:7" ht="26.25" customHeight="1">
      <c r="A10" s="12" t="s">
        <v>17</v>
      </c>
      <c r="B10" s="9"/>
      <c r="C10" s="9"/>
      <c r="D10" s="10" t="s">
        <v>18</v>
      </c>
      <c r="E10" s="17"/>
      <c r="F10" s="17"/>
    </row>
    <row r="11" spans="1:7" ht="26.25" customHeight="1">
      <c r="A11" s="12" t="s">
        <v>19</v>
      </c>
      <c r="B11" s="9">
        <v>1500</v>
      </c>
      <c r="C11" s="9">
        <v>1675.89</v>
      </c>
      <c r="D11" s="10" t="s">
        <v>20</v>
      </c>
      <c r="E11" s="17">
        <v>7100</v>
      </c>
      <c r="F11" s="17">
        <f>SUM(F8:F10)</f>
        <v>6925.15</v>
      </c>
    </row>
    <row r="12" spans="1:7" ht="26.25" customHeight="1">
      <c r="A12" s="12" t="s">
        <v>21</v>
      </c>
      <c r="B12" s="9">
        <f>SUM(B5:B7,B9:B11)</f>
        <v>16250</v>
      </c>
      <c r="C12" s="9">
        <f>SUM(C5:C7,C9:C11)</f>
        <v>14668.51</v>
      </c>
      <c r="D12" s="10" t="s">
        <v>22</v>
      </c>
      <c r="E12" s="17">
        <f>B12-E11</f>
        <v>9150</v>
      </c>
      <c r="F12" s="17">
        <f>C12-F11</f>
        <v>7743.36</v>
      </c>
    </row>
    <row r="13" spans="1:7" ht="26.25" customHeight="1">
      <c r="A13" s="12" t="s">
        <v>23</v>
      </c>
      <c r="B13" s="9"/>
      <c r="C13" s="9"/>
      <c r="D13" s="10" t="s">
        <v>24</v>
      </c>
      <c r="E13" s="17">
        <f>E12+B16</f>
        <v>28566</v>
      </c>
      <c r="F13" s="17">
        <f>F12+C16</f>
        <v>27159.360000000001</v>
      </c>
    </row>
    <row r="14" spans="1:7" ht="26.25" customHeight="1">
      <c r="A14" s="12" t="s">
        <v>25</v>
      </c>
      <c r="B14" s="9"/>
      <c r="C14" s="9"/>
      <c r="D14" s="15"/>
      <c r="E14" s="17"/>
      <c r="F14" s="17"/>
    </row>
    <row r="15" spans="1:7" ht="26.25" customHeight="1">
      <c r="A15" s="12" t="s">
        <v>26</v>
      </c>
      <c r="B15" s="9">
        <f>SUM(B12:B14)</f>
        <v>16250</v>
      </c>
      <c r="C15" s="9">
        <f>SUM(C12:C14)</f>
        <v>14668.51</v>
      </c>
      <c r="D15" s="15"/>
      <c r="E15" s="17"/>
      <c r="F15" s="17"/>
    </row>
    <row r="16" spans="1:7" ht="26.25" customHeight="1">
      <c r="A16" s="12" t="s">
        <v>27</v>
      </c>
      <c r="B16" s="20">
        <v>19416</v>
      </c>
      <c r="C16" s="20">
        <v>19416</v>
      </c>
      <c r="D16" s="15"/>
      <c r="E16" s="17"/>
      <c r="F16" s="17"/>
    </row>
    <row r="17" spans="1:6" ht="26.25" customHeight="1">
      <c r="A17" s="7" t="s">
        <v>28</v>
      </c>
      <c r="B17" s="9">
        <f>SUM(B15:B16)</f>
        <v>35666</v>
      </c>
      <c r="C17" s="9">
        <f>SUM(C15:C16)</f>
        <v>34084.51</v>
      </c>
      <c r="D17" s="15" t="s">
        <v>28</v>
      </c>
      <c r="E17" s="17">
        <v>35666</v>
      </c>
      <c r="F17" s="17">
        <f>SUM(F11,F13)</f>
        <v>34084.51</v>
      </c>
    </row>
    <row r="18" spans="1:6">
      <c r="A18" s="3"/>
      <c r="B18" s="3"/>
      <c r="C18" s="3"/>
      <c r="D18" s="3"/>
      <c r="E18" s="3"/>
      <c r="F18" s="21"/>
    </row>
  </sheetData>
  <mergeCells count="1">
    <mergeCell ref="A2:F2"/>
  </mergeCells>
  <phoneticPr fontId="14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K16" sqref="K16"/>
    </sheetView>
  </sheetViews>
  <sheetFormatPr defaultRowHeight="13.5"/>
  <cols>
    <col min="1" max="1" width="40.5" bestFit="1" customWidth="1"/>
    <col min="2" max="3" width="16.5" customWidth="1"/>
  </cols>
  <sheetData>
    <row r="1" spans="1:3" ht="14.25">
      <c r="A1" s="47" t="s">
        <v>56</v>
      </c>
      <c r="B1" s="22"/>
      <c r="C1" s="22"/>
    </row>
    <row r="2" spans="1:3" ht="22.5">
      <c r="A2" s="52" t="s">
        <v>55</v>
      </c>
      <c r="B2" s="53"/>
      <c r="C2" s="54"/>
    </row>
    <row r="3" spans="1:3" ht="14.25">
      <c r="A3" s="24"/>
      <c r="B3" s="55" t="s">
        <v>1</v>
      </c>
      <c r="C3" s="55"/>
    </row>
    <row r="4" spans="1:3" ht="35.1" customHeight="1">
      <c r="A4" s="30" t="s">
        <v>2</v>
      </c>
      <c r="B4" s="7" t="s">
        <v>30</v>
      </c>
      <c r="C4" s="7" t="s">
        <v>4</v>
      </c>
    </row>
    <row r="5" spans="1:3" ht="35.1" customHeight="1">
      <c r="A5" s="26" t="s">
        <v>7</v>
      </c>
      <c r="B5" s="27">
        <v>13800</v>
      </c>
      <c r="C5" s="31">
        <v>12775.49</v>
      </c>
    </row>
    <row r="6" spans="1:3" ht="35.1" customHeight="1">
      <c r="A6" s="26" t="s">
        <v>33</v>
      </c>
      <c r="B6" s="27">
        <v>13800</v>
      </c>
      <c r="C6" s="31">
        <v>12775.49</v>
      </c>
    </row>
    <row r="7" spans="1:3" ht="35.1" customHeight="1">
      <c r="A7" s="26" t="s">
        <v>34</v>
      </c>
      <c r="B7" s="27">
        <v>13800</v>
      </c>
      <c r="C7" s="31">
        <v>12775.49</v>
      </c>
    </row>
    <row r="8" spans="1:3" ht="35.1" customHeight="1">
      <c r="A8" s="28" t="s">
        <v>9</v>
      </c>
      <c r="B8" s="27">
        <v>240</v>
      </c>
      <c r="C8" s="31">
        <v>217.13</v>
      </c>
    </row>
    <row r="9" spans="1:3" ht="35.1" customHeight="1">
      <c r="A9" s="28" t="s">
        <v>35</v>
      </c>
      <c r="B9" s="27">
        <v>240</v>
      </c>
      <c r="C9" s="31">
        <v>217.13</v>
      </c>
    </row>
    <row r="10" spans="1:3" ht="35.1" customHeight="1">
      <c r="A10" s="28" t="s">
        <v>36</v>
      </c>
      <c r="B10" s="27">
        <v>240</v>
      </c>
      <c r="C10" s="31">
        <v>217.13</v>
      </c>
    </row>
    <row r="11" spans="1:3" ht="35.1" customHeight="1">
      <c r="A11" s="28" t="s">
        <v>11</v>
      </c>
      <c r="B11" s="27"/>
      <c r="C11" s="31"/>
    </row>
    <row r="12" spans="1:3" ht="35.1" customHeight="1">
      <c r="A12" s="28" t="s">
        <v>13</v>
      </c>
      <c r="B12" s="27"/>
      <c r="C12" s="31"/>
    </row>
    <row r="13" spans="1:3" ht="35.1" customHeight="1">
      <c r="A13" s="28" t="s">
        <v>15</v>
      </c>
      <c r="B13" s="27"/>
      <c r="C13" s="31"/>
    </row>
    <row r="14" spans="1:3" ht="35.1" customHeight="1">
      <c r="A14" s="28" t="s">
        <v>17</v>
      </c>
      <c r="B14" s="27"/>
      <c r="C14" s="31"/>
    </row>
    <row r="15" spans="1:3" ht="35.1" customHeight="1">
      <c r="A15" s="28" t="s">
        <v>19</v>
      </c>
      <c r="B15" s="27">
        <v>400</v>
      </c>
      <c r="C15" s="31">
        <v>1721</v>
      </c>
    </row>
    <row r="16" spans="1:3" ht="35.1" customHeight="1">
      <c r="A16" s="28" t="s">
        <v>37</v>
      </c>
      <c r="B16" s="27">
        <v>400</v>
      </c>
      <c r="C16" s="31">
        <v>1721</v>
      </c>
    </row>
    <row r="17" spans="1:3" ht="35.1" customHeight="1">
      <c r="A17" s="26" t="s">
        <v>34</v>
      </c>
      <c r="B17" s="27">
        <v>400</v>
      </c>
      <c r="C17" s="31">
        <v>1721</v>
      </c>
    </row>
    <row r="18" spans="1:3" ht="35.1" customHeight="1">
      <c r="A18" s="28" t="s">
        <v>21</v>
      </c>
      <c r="B18" s="29">
        <v>14440</v>
      </c>
      <c r="C18" s="31">
        <v>14713.62</v>
      </c>
    </row>
    <row r="19" spans="1:3" ht="14.25">
      <c r="A19" s="23"/>
      <c r="B19" s="23"/>
      <c r="C19" s="32"/>
    </row>
  </sheetData>
  <mergeCells count="2">
    <mergeCell ref="A2:C2"/>
    <mergeCell ref="B3:C3"/>
  </mergeCells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2" sqref="A2:C2"/>
    </sheetView>
  </sheetViews>
  <sheetFormatPr defaultRowHeight="13.5"/>
  <cols>
    <col min="1" max="1" width="40.5" bestFit="1" customWidth="1"/>
    <col min="2" max="3" width="22.875" customWidth="1"/>
  </cols>
  <sheetData>
    <row r="1" spans="1:3" ht="14.25">
      <c r="A1" s="47" t="s">
        <v>58</v>
      </c>
      <c r="B1" s="34"/>
      <c r="C1" s="39"/>
    </row>
    <row r="2" spans="1:3" ht="22.5">
      <c r="A2" s="56" t="s">
        <v>57</v>
      </c>
      <c r="B2" s="57"/>
      <c r="C2" s="57"/>
    </row>
    <row r="3" spans="1:3" ht="14.25">
      <c r="A3" s="35"/>
      <c r="B3" s="58" t="s">
        <v>1</v>
      </c>
      <c r="C3" s="58"/>
    </row>
    <row r="4" spans="1:3" ht="35.1" customHeight="1">
      <c r="A4" s="38" t="s">
        <v>5</v>
      </c>
      <c r="B4" s="7" t="s">
        <v>31</v>
      </c>
      <c r="C4" s="7" t="s">
        <v>4</v>
      </c>
    </row>
    <row r="5" spans="1:3" ht="35.1" customHeight="1">
      <c r="A5" s="37" t="s">
        <v>8</v>
      </c>
      <c r="B5" s="41">
        <v>7130</v>
      </c>
      <c r="C5" s="42">
        <v>6853.02</v>
      </c>
    </row>
    <row r="6" spans="1:3" ht="35.1" customHeight="1">
      <c r="A6" s="37" t="s">
        <v>38</v>
      </c>
      <c r="B6" s="41">
        <v>7130</v>
      </c>
      <c r="C6" s="42">
        <v>6853.02</v>
      </c>
    </row>
    <row r="7" spans="1:3" ht="35.1" customHeight="1">
      <c r="A7" s="37" t="s">
        <v>39</v>
      </c>
      <c r="B7" s="41">
        <v>7130</v>
      </c>
      <c r="C7" s="42">
        <v>6853</v>
      </c>
    </row>
    <row r="8" spans="1:3" ht="35.1" customHeight="1">
      <c r="A8" s="37" t="s">
        <v>40</v>
      </c>
      <c r="B8" s="41">
        <v>7130</v>
      </c>
      <c r="C8" s="42">
        <v>6853</v>
      </c>
    </row>
    <row r="9" spans="1:3" ht="35.1" customHeight="1">
      <c r="A9" s="37" t="s">
        <v>10</v>
      </c>
      <c r="B9" s="41"/>
      <c r="C9" s="42"/>
    </row>
    <row r="10" spans="1:3" ht="35.1" customHeight="1">
      <c r="A10" s="37" t="s">
        <v>12</v>
      </c>
      <c r="B10" s="41">
        <v>75</v>
      </c>
      <c r="C10" s="42">
        <v>72.13</v>
      </c>
    </row>
    <row r="11" spans="1:3" ht="35.1" customHeight="1">
      <c r="A11" s="37" t="s">
        <v>41</v>
      </c>
      <c r="B11" s="41">
        <v>75</v>
      </c>
      <c r="C11" s="42">
        <v>72.13</v>
      </c>
    </row>
    <row r="12" spans="1:3" ht="35.1" customHeight="1">
      <c r="A12" s="37" t="s">
        <v>42</v>
      </c>
      <c r="B12" s="41">
        <v>75</v>
      </c>
      <c r="C12" s="42">
        <v>72</v>
      </c>
    </row>
    <row r="13" spans="1:3" ht="35.1" customHeight="1">
      <c r="A13" s="37" t="s">
        <v>43</v>
      </c>
      <c r="B13" s="41">
        <v>75</v>
      </c>
      <c r="C13" s="42">
        <v>72</v>
      </c>
    </row>
    <row r="14" spans="1:3" ht="35.1" customHeight="1">
      <c r="A14" s="37" t="s">
        <v>16</v>
      </c>
      <c r="B14" s="43"/>
      <c r="C14" s="44"/>
    </row>
    <row r="15" spans="1:3" ht="35.1" customHeight="1">
      <c r="A15" s="37" t="s">
        <v>18</v>
      </c>
      <c r="B15" s="45"/>
      <c r="C15" s="46"/>
    </row>
    <row r="16" spans="1:3" ht="35.1" customHeight="1">
      <c r="A16" s="37" t="s">
        <v>44</v>
      </c>
      <c r="B16" s="45">
        <v>7235</v>
      </c>
      <c r="C16" s="46">
        <v>6925.15</v>
      </c>
    </row>
  </sheetData>
  <mergeCells count="2">
    <mergeCell ref="A2:C2"/>
    <mergeCell ref="B3:C3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B35" sqref="B35"/>
    </sheetView>
  </sheetViews>
  <sheetFormatPr defaultRowHeight="13.5"/>
  <cols>
    <col min="1" max="1" width="48.25" bestFit="1" customWidth="1"/>
    <col min="2" max="2" width="28.875" customWidth="1"/>
    <col min="3" max="3" width="30" customWidth="1"/>
  </cols>
  <sheetData>
    <row r="1" spans="1:3" ht="14.25">
      <c r="A1" s="47" t="s">
        <v>59</v>
      </c>
      <c r="B1" s="48"/>
      <c r="C1" s="48"/>
    </row>
    <row r="2" spans="1:3" ht="22.5">
      <c r="A2" s="59" t="s">
        <v>61</v>
      </c>
      <c r="B2" s="60"/>
      <c r="C2" s="60"/>
    </row>
    <row r="3" spans="1:3" ht="14.25">
      <c r="A3" s="48"/>
      <c r="B3" s="48"/>
      <c r="C3" s="50" t="s">
        <v>1</v>
      </c>
    </row>
    <row r="4" spans="1:3" ht="35.1" customHeight="1">
      <c r="A4" s="51" t="s">
        <v>45</v>
      </c>
      <c r="B4" s="51" t="s">
        <v>31</v>
      </c>
      <c r="C4" s="51" t="s">
        <v>4</v>
      </c>
    </row>
    <row r="5" spans="1:3" ht="35.1" customHeight="1">
      <c r="A5" s="49" t="s">
        <v>48</v>
      </c>
      <c r="B5" s="49">
        <v>34394</v>
      </c>
      <c r="C5" s="49">
        <v>27159</v>
      </c>
    </row>
  </sheetData>
  <mergeCells count="1">
    <mergeCell ref="A2:C2"/>
  </mergeCells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>
      <selection activeCell="A2" sqref="A2:F2"/>
    </sheetView>
  </sheetViews>
  <sheetFormatPr defaultColWidth="26.125" defaultRowHeight="14.25"/>
  <cols>
    <col min="1" max="1" width="30" style="2" customWidth="1"/>
    <col min="2" max="3" width="16.625" style="2" customWidth="1"/>
    <col min="4" max="4" width="26.125" style="2"/>
    <col min="5" max="6" width="17" style="2" customWidth="1"/>
    <col min="7" max="16384" width="26.125" style="2"/>
  </cols>
  <sheetData>
    <row r="1" spans="1:6">
      <c r="A1" s="47" t="s">
        <v>60</v>
      </c>
      <c r="B1" s="3"/>
      <c r="C1" s="3"/>
      <c r="D1" s="3"/>
      <c r="E1" s="3"/>
      <c r="F1" s="3"/>
    </row>
    <row r="2" spans="1:6" ht="37.5" customHeight="1">
      <c r="A2" s="61" t="s">
        <v>29</v>
      </c>
      <c r="B2" s="61"/>
      <c r="C2" s="61"/>
      <c r="D2" s="61"/>
      <c r="E2" s="61"/>
      <c r="F2" s="61"/>
    </row>
    <row r="3" spans="1:6">
      <c r="A3" s="4"/>
      <c r="B3" s="4"/>
      <c r="C3" s="4"/>
      <c r="D3" s="4"/>
      <c r="E3" s="5"/>
      <c r="F3" s="6" t="s">
        <v>1</v>
      </c>
    </row>
    <row r="4" spans="1:6" ht="26.25" customHeight="1">
      <c r="A4" s="7" t="s">
        <v>2</v>
      </c>
      <c r="B4" s="7" t="s">
        <v>30</v>
      </c>
      <c r="C4" s="7" t="s">
        <v>4</v>
      </c>
      <c r="D4" s="7" t="s">
        <v>5</v>
      </c>
      <c r="E4" s="7" t="s">
        <v>31</v>
      </c>
      <c r="F4" s="7" t="s">
        <v>4</v>
      </c>
    </row>
    <row r="5" spans="1:6" s="1" customFormat="1" ht="26.25" customHeight="1">
      <c r="A5" s="8" t="s">
        <v>7</v>
      </c>
      <c r="B5" s="9">
        <v>13800</v>
      </c>
      <c r="C5" s="9">
        <f>'2019年机关事业单位基本养老保险基金预算执行情况表'!C5</f>
        <v>12775.49</v>
      </c>
      <c r="D5" s="10" t="s">
        <v>8</v>
      </c>
      <c r="E5" s="11">
        <v>7130</v>
      </c>
      <c r="F5" s="11">
        <f>'2019年机关事业单位基本养老保险基金预算执行情况表'!F5</f>
        <v>6853.02</v>
      </c>
    </row>
    <row r="6" spans="1:6" ht="26.25" customHeight="1">
      <c r="A6" s="12" t="s">
        <v>9</v>
      </c>
      <c r="B6" s="9">
        <v>240</v>
      </c>
      <c r="C6" s="9">
        <f>'2019年机关事业单位基本养老保险基金预算执行情况表'!C6</f>
        <v>217.13</v>
      </c>
      <c r="D6" s="10" t="s">
        <v>10</v>
      </c>
      <c r="E6" s="11"/>
      <c r="F6" s="11"/>
    </row>
    <row r="7" spans="1:6" ht="26.25" customHeight="1">
      <c r="A7" s="12" t="s">
        <v>11</v>
      </c>
      <c r="B7" s="9"/>
      <c r="C7" s="9"/>
      <c r="D7" s="10" t="s">
        <v>12</v>
      </c>
      <c r="E7" s="11">
        <f>F7*1.04</f>
        <v>75.015199999999993</v>
      </c>
      <c r="F7" s="11">
        <f>'2019年机关事业单位基本养老保险基金预算执行情况表'!F7</f>
        <v>72.13</v>
      </c>
    </row>
    <row r="8" spans="1:6" ht="26.25" customHeight="1">
      <c r="A8" s="12" t="s">
        <v>13</v>
      </c>
      <c r="B8" s="9"/>
      <c r="C8" s="9"/>
      <c r="D8" s="10" t="s">
        <v>14</v>
      </c>
      <c r="E8" s="13">
        <f>SUM(E5:E7)</f>
        <v>7205.0151999999998</v>
      </c>
      <c r="F8" s="11">
        <f>'2019年机关事业单位基本养老保险基金预算执行情况表'!F8</f>
        <v>6925.15</v>
      </c>
    </row>
    <row r="9" spans="1:6" ht="26.25" customHeight="1">
      <c r="A9" s="12" t="s">
        <v>15</v>
      </c>
      <c r="B9" s="9"/>
      <c r="C9" s="9"/>
      <c r="D9" s="10" t="s">
        <v>16</v>
      </c>
      <c r="E9" s="14"/>
      <c r="F9" s="11"/>
    </row>
    <row r="10" spans="1:6" ht="26.25" customHeight="1">
      <c r="A10" s="12" t="s">
        <v>17</v>
      </c>
      <c r="B10" s="9"/>
      <c r="C10" s="9"/>
      <c r="D10" s="10" t="s">
        <v>18</v>
      </c>
      <c r="E10" s="13"/>
      <c r="F10" s="11"/>
    </row>
    <row r="11" spans="1:6" ht="26.25" customHeight="1">
      <c r="A11" s="12" t="s">
        <v>19</v>
      </c>
      <c r="B11" s="9">
        <v>400</v>
      </c>
      <c r="C11" s="9">
        <f>'2019年机关事业单位基本养老保险基金预算执行情况表'!C11</f>
        <v>1675.89</v>
      </c>
      <c r="D11" s="10" t="s">
        <v>20</v>
      </c>
      <c r="E11" s="13">
        <f>SUM(E8:E10)</f>
        <v>7205.0151999999998</v>
      </c>
      <c r="F11" s="11">
        <f>'2019年机关事业单位基本养老保险基金预算执行情况表'!F11</f>
        <v>6925.15</v>
      </c>
    </row>
    <row r="12" spans="1:6" ht="26.25" customHeight="1">
      <c r="A12" s="12" t="s">
        <v>21</v>
      </c>
      <c r="B12" s="14">
        <f>SUM(B5:B7,B9:B11)</f>
        <v>14440</v>
      </c>
      <c r="C12" s="9">
        <f>'2019年机关事业单位基本养老保险基金预算执行情况表'!C12</f>
        <v>14668.51</v>
      </c>
      <c r="D12" s="10" t="s">
        <v>22</v>
      </c>
      <c r="E12" s="13">
        <f>B15-E11</f>
        <v>7234.9848000000002</v>
      </c>
      <c r="F12" s="11">
        <f>'2019年机关事业单位基本养老保险基金预算执行情况表'!F12</f>
        <v>7743.36</v>
      </c>
    </row>
    <row r="13" spans="1:6" ht="26.25" customHeight="1">
      <c r="A13" s="12" t="s">
        <v>23</v>
      </c>
      <c r="B13" s="14"/>
      <c r="C13" s="9"/>
      <c r="D13" s="10" t="s">
        <v>24</v>
      </c>
      <c r="E13" s="13">
        <f>E12+B16</f>
        <v>34394.344799999999</v>
      </c>
      <c r="F13" s="11">
        <f>'2019年机关事业单位基本养老保险基金预算执行情况表'!F13</f>
        <v>27159.360000000001</v>
      </c>
    </row>
    <row r="14" spans="1:6" ht="26.25" customHeight="1">
      <c r="A14" s="12" t="s">
        <v>25</v>
      </c>
      <c r="B14" s="14"/>
      <c r="C14" s="9"/>
      <c r="D14" s="15"/>
      <c r="E14" s="13"/>
      <c r="F14" s="11"/>
    </row>
    <row r="15" spans="1:6" ht="26.25" customHeight="1">
      <c r="A15" s="12" t="s">
        <v>26</v>
      </c>
      <c r="B15" s="14">
        <f>SUM(B12:B14)</f>
        <v>14440</v>
      </c>
      <c r="C15" s="9">
        <f>'2019年机关事业单位基本养老保险基金预算执行情况表'!C15</f>
        <v>14668.51</v>
      </c>
      <c r="D15" s="15"/>
      <c r="E15" s="13"/>
      <c r="F15" s="11"/>
    </row>
    <row r="16" spans="1:6" ht="26.25" customHeight="1">
      <c r="A16" s="12" t="s">
        <v>27</v>
      </c>
      <c r="B16" s="16">
        <f>'2019年机关事业单位基本养老保险基金预算执行情况表'!F13</f>
        <v>27159.360000000001</v>
      </c>
      <c r="C16" s="9">
        <f>'2019年机关事业单位基本养老保险基金预算执行情况表'!C16</f>
        <v>19416</v>
      </c>
      <c r="D16" s="15"/>
      <c r="E16" s="17"/>
      <c r="F16" s="11"/>
    </row>
    <row r="17" spans="1:6" ht="26.25" customHeight="1">
      <c r="A17" s="7" t="s">
        <v>28</v>
      </c>
      <c r="B17" s="14">
        <f>SUM(B15:B16)</f>
        <v>41599.360000000001</v>
      </c>
      <c r="C17" s="9">
        <f>'2019年机关事业单位基本养老保险基金预算执行情况表'!C17</f>
        <v>34084.51</v>
      </c>
      <c r="D17" s="15" t="s">
        <v>28</v>
      </c>
      <c r="E17" s="17">
        <f>SUM(E11,E13)</f>
        <v>41599.360000000001</v>
      </c>
      <c r="F17" s="11">
        <f>'2019年机关事业单位基本养老保险基金预算执行情况表'!F17</f>
        <v>34084.51</v>
      </c>
    </row>
    <row r="18" spans="1:6" ht="33.75" customHeight="1">
      <c r="A18" s="62" t="s">
        <v>32</v>
      </c>
      <c r="B18" s="62"/>
      <c r="C18" s="62"/>
      <c r="D18" s="62"/>
      <c r="E18" s="62"/>
      <c r="F18" s="62"/>
    </row>
  </sheetData>
  <mergeCells count="2">
    <mergeCell ref="A2:F2"/>
    <mergeCell ref="A18:F18"/>
  </mergeCells>
  <phoneticPr fontId="14" type="noConversion"/>
  <pageMargins left="0.70866141732283505" right="0.70866141732283505" top="0.74803149606299202" bottom="0.74803149606299202" header="0.31496062992126" footer="0.31496062992126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2019年机关事业单位基本养老保险基金收入执行情况表</vt:lpstr>
      <vt:lpstr>2019年机关事业单位基本养老保险基金支出执行情况表</vt:lpstr>
      <vt:lpstr>2019年杭州市滨江区社会保险基金收支结余表</vt:lpstr>
      <vt:lpstr>2019年机关事业单位基本养老保险基金预算执行情况表</vt:lpstr>
      <vt:lpstr>2020年机关事业单位基本养老保险基金收入预期情况表</vt:lpstr>
      <vt:lpstr>2020年机关事业单位基本养老保险基金支出预算情况表</vt:lpstr>
      <vt:lpstr>2020年杭州市滨江区社会保险基金收支结余表</vt:lpstr>
      <vt:lpstr>2020年机关事业单位基本养老保险基金预算情况表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2017-01-23T08:23:00Z</cp:lastPrinted>
  <dcterms:created xsi:type="dcterms:W3CDTF">2006-09-13T11:21:00Z</dcterms:created>
  <dcterms:modified xsi:type="dcterms:W3CDTF">2021-05-28T16:19:20Z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