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1">'Sheet1'!#REF!</definedName>
    <definedName name="_xlnm.Print_Area" localSheetId="0">'Sheet2'!$A$1:$P$33</definedName>
  </definedNames>
  <calcPr fullCalcOnLoad="1"/>
</workbook>
</file>

<file path=xl/sharedStrings.xml><?xml version="1.0" encoding="utf-8"?>
<sst xmlns="http://schemas.openxmlformats.org/spreadsheetml/2006/main" count="51" uniqueCount="44">
  <si>
    <t>附件1</t>
  </si>
  <si>
    <t>2023年秋季市本级普通中小学学生资助专项经费拨付表</t>
  </si>
  <si>
    <t>单位：人、元</t>
  </si>
  <si>
    <t>序号</t>
  </si>
  <si>
    <t>学   校</t>
  </si>
  <si>
    <t>免保育费</t>
  </si>
  <si>
    <t>营养餐</t>
  </si>
  <si>
    <t>生活补助</t>
  </si>
  <si>
    <t>免学费和代收费</t>
  </si>
  <si>
    <t>国家助学金</t>
  </si>
  <si>
    <t>结余金额</t>
  </si>
  <si>
    <t>实际拨付</t>
  </si>
  <si>
    <t>备注</t>
  </si>
  <si>
    <t>人数</t>
  </si>
  <si>
    <t>金额</t>
  </si>
  <si>
    <t>学费</t>
  </si>
  <si>
    <t>代收费</t>
  </si>
  <si>
    <t>浙江省杭州高级中学</t>
  </si>
  <si>
    <t>浙江省杭州第二中学</t>
  </si>
  <si>
    <t>浙江省杭州第四中学</t>
  </si>
  <si>
    <t>浙江省杭州第七中学</t>
  </si>
  <si>
    <t>浙江省杭州第九中学</t>
  </si>
  <si>
    <t>浙江省杭州第十一中学</t>
  </si>
  <si>
    <t>杭州师范大学附属中学</t>
  </si>
  <si>
    <t>浙江省杭州第十四中学</t>
  </si>
  <si>
    <t>浙江大学附属中学</t>
  </si>
  <si>
    <t>浙江省杭州学军中学</t>
  </si>
  <si>
    <t>杭州市长河高级中学</t>
  </si>
  <si>
    <t>杭州市源清中学</t>
  </si>
  <si>
    <t>杭州学军中学海创园学校</t>
  </si>
  <si>
    <t>杭州第二中学钱江学校</t>
  </si>
  <si>
    <t>杭州高级中学钱塘学校</t>
  </si>
  <si>
    <t>杭州第四中学江东学校</t>
  </si>
  <si>
    <t>杭州第十四中学青山湖学校</t>
  </si>
  <si>
    <t>杭州市城西中学</t>
  </si>
  <si>
    <t>杭州文汇学校</t>
  </si>
  <si>
    <t>杭州市儿童福利院（杭州市未成年人救助保护中心）</t>
  </si>
  <si>
    <t>杭州智力运动中等专业学校（杭州智力运动学校）</t>
  </si>
  <si>
    <t>杭州绿城育华学校</t>
  </si>
  <si>
    <r>
      <t>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计</t>
    </r>
  </si>
  <si>
    <t>说明：</t>
  </si>
  <si>
    <r>
      <t>1.严格按照“收支两条线”管理，支出由财政预算内资金统筹安排，保障经费供给的学校，学费（</t>
    </r>
    <r>
      <rPr>
        <sz val="11"/>
        <rFont val="宋体"/>
        <family val="0"/>
      </rPr>
      <t>保育费</t>
    </r>
    <r>
      <rPr>
        <sz val="11"/>
        <color indexed="8"/>
        <rFont val="宋体"/>
        <family val="0"/>
      </rPr>
      <t>）不再拨付。</t>
    </r>
  </si>
  <si>
    <r>
      <t>2.资助保</t>
    </r>
    <r>
      <rPr>
        <sz val="11"/>
        <rFont val="宋体"/>
        <family val="0"/>
      </rPr>
      <t>育</t>
    </r>
    <r>
      <rPr>
        <sz val="11"/>
        <color indexed="8"/>
        <rFont val="宋体"/>
        <family val="0"/>
      </rPr>
      <t>费、学费、代收费标准按物价部门审批文件执行。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</si>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</sst>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0.5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0,0&#13;&#10;NA&#13;&#10;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pane ySplit="6" topLeftCell="A7" activePane="bottomLeft" state="frozen"/>
      <selection pane="bottomLeft" activeCell="V13" sqref="V13"/>
    </sheetView>
  </sheetViews>
  <sheetFormatPr defaultColWidth="9.00390625" defaultRowHeight="13.5"/>
  <cols>
    <col min="1" max="1" width="3.50390625" style="0" customWidth="1"/>
    <col min="2" max="2" width="26.00390625" style="0" customWidth="1"/>
    <col min="3" max="3" width="5.125" style="0" customWidth="1"/>
    <col min="4" max="4" width="6.50390625" style="0" customWidth="1"/>
    <col min="5" max="5" width="4.25390625" style="0" customWidth="1"/>
    <col min="6" max="6" width="6.75390625" style="0" customWidth="1"/>
    <col min="7" max="7" width="5.00390625" style="0" customWidth="1"/>
    <col min="8" max="8" width="11.375" style="0" customWidth="1"/>
    <col min="9" max="9" width="4.625" style="0" customWidth="1"/>
    <col min="10" max="10" width="7.125" style="0" customWidth="1"/>
    <col min="11" max="11" width="7.375" style="0" customWidth="1"/>
    <col min="12" max="12" width="4.75390625" style="0" customWidth="1"/>
    <col min="13" max="13" width="7.625" style="0" customWidth="1"/>
    <col min="14" max="14" width="6.875" style="0" customWidth="1"/>
    <col min="15" max="15" width="11.50390625" style="0" customWidth="1"/>
    <col min="16" max="16" width="6.00390625" style="0" customWidth="1"/>
  </cols>
  <sheetData>
    <row r="1" ht="13.5">
      <c r="A1" t="s">
        <v>0</v>
      </c>
    </row>
    <row r="2" spans="1:15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20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9" t="s">
        <v>2</v>
      </c>
      <c r="M3" s="19"/>
      <c r="N3" s="19"/>
      <c r="O3" s="19"/>
      <c r="P3" s="19"/>
    </row>
    <row r="4" spans="1:16" s="1" customFormat="1" ht="28.5" customHeight="1">
      <c r="A4" s="4" t="s">
        <v>3</v>
      </c>
      <c r="B4" s="4" t="s">
        <v>4</v>
      </c>
      <c r="C4" s="4" t="s">
        <v>5</v>
      </c>
      <c r="D4" s="4"/>
      <c r="E4" s="4" t="s">
        <v>6</v>
      </c>
      <c r="F4" s="4"/>
      <c r="G4" s="4" t="s">
        <v>7</v>
      </c>
      <c r="H4" s="4"/>
      <c r="I4" s="4" t="s">
        <v>8</v>
      </c>
      <c r="J4" s="4"/>
      <c r="K4" s="4"/>
      <c r="L4" s="4" t="s">
        <v>9</v>
      </c>
      <c r="M4" s="4"/>
      <c r="N4" s="4" t="s">
        <v>10</v>
      </c>
      <c r="O4" s="4" t="s">
        <v>11</v>
      </c>
      <c r="P4" s="20" t="s">
        <v>12</v>
      </c>
    </row>
    <row r="5" spans="1:16" s="1" customFormat="1" ht="13.5" customHeight="1">
      <c r="A5" s="4"/>
      <c r="B5" s="4"/>
      <c r="C5" s="4" t="s">
        <v>13</v>
      </c>
      <c r="D5" s="4" t="s">
        <v>14</v>
      </c>
      <c r="E5" s="4" t="s">
        <v>13</v>
      </c>
      <c r="F5" s="4" t="s">
        <v>14</v>
      </c>
      <c r="G5" s="4" t="s">
        <v>13</v>
      </c>
      <c r="H5" s="4" t="s">
        <v>14</v>
      </c>
      <c r="I5" s="4" t="s">
        <v>13</v>
      </c>
      <c r="J5" s="4" t="s">
        <v>15</v>
      </c>
      <c r="K5" s="4" t="s">
        <v>16</v>
      </c>
      <c r="L5" s="4" t="s">
        <v>13</v>
      </c>
      <c r="M5" s="4" t="s">
        <v>14</v>
      </c>
      <c r="N5" s="4"/>
      <c r="O5" s="4"/>
      <c r="P5" s="20"/>
    </row>
    <row r="6" spans="1:16" s="1" customFormat="1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s="1" customFormat="1" ht="34.5" customHeight="1">
      <c r="A7" s="5">
        <v>1</v>
      </c>
      <c r="B7" s="6" t="s">
        <v>17</v>
      </c>
      <c r="C7" s="7"/>
      <c r="D7" s="7"/>
      <c r="E7" s="7"/>
      <c r="F7" s="7"/>
      <c r="G7" s="7"/>
      <c r="H7" s="7"/>
      <c r="I7" s="7">
        <v>28</v>
      </c>
      <c r="J7" s="7">
        <f>1000*I7</f>
        <v>28000</v>
      </c>
      <c r="K7" s="7">
        <f>350*I7</f>
        <v>9800</v>
      </c>
      <c r="L7" s="7">
        <v>28</v>
      </c>
      <c r="M7" s="7">
        <f>1000*L7</f>
        <v>28000</v>
      </c>
      <c r="N7" s="7"/>
      <c r="O7" s="7">
        <f>F7+H7+K7+M7-N7</f>
        <v>37800</v>
      </c>
      <c r="P7" s="21"/>
    </row>
    <row r="8" spans="1:16" s="1" customFormat="1" ht="34.5" customHeight="1">
      <c r="A8" s="5">
        <v>2</v>
      </c>
      <c r="B8" s="6" t="s">
        <v>18</v>
      </c>
      <c r="C8" s="7"/>
      <c r="D8" s="7"/>
      <c r="E8" s="7"/>
      <c r="F8" s="7"/>
      <c r="G8" s="7"/>
      <c r="H8" s="7"/>
      <c r="I8" s="7">
        <v>18</v>
      </c>
      <c r="J8" s="7">
        <f>1000*I8</f>
        <v>18000</v>
      </c>
      <c r="K8" s="7">
        <f aca="true" t="shared" si="0" ref="K8:K26">350*I8</f>
        <v>6300</v>
      </c>
      <c r="L8" s="7">
        <v>18</v>
      </c>
      <c r="M8" s="7">
        <f aca="true" t="shared" si="1" ref="M8:M18">1000*L8</f>
        <v>18000</v>
      </c>
      <c r="N8" s="7"/>
      <c r="O8" s="7">
        <f aca="true" t="shared" si="2" ref="O8:O27">F8+H8+K8+M8-N8</f>
        <v>24300</v>
      </c>
      <c r="P8" s="21"/>
    </row>
    <row r="9" spans="1:16" s="1" customFormat="1" ht="34.5" customHeight="1">
      <c r="A9" s="5">
        <v>3</v>
      </c>
      <c r="B9" s="6" t="s">
        <v>19</v>
      </c>
      <c r="C9" s="7"/>
      <c r="D9" s="7"/>
      <c r="E9" s="7"/>
      <c r="F9" s="7"/>
      <c r="G9" s="7"/>
      <c r="H9" s="7"/>
      <c r="I9" s="7">
        <v>22</v>
      </c>
      <c r="J9" s="7">
        <f>1000*I9</f>
        <v>22000</v>
      </c>
      <c r="K9" s="7">
        <f t="shared" si="0"/>
        <v>7700</v>
      </c>
      <c r="L9" s="7">
        <v>22</v>
      </c>
      <c r="M9" s="7">
        <f t="shared" si="1"/>
        <v>22000</v>
      </c>
      <c r="N9" s="7"/>
      <c r="O9" s="7">
        <f t="shared" si="2"/>
        <v>29700</v>
      </c>
      <c r="P9" s="21"/>
    </row>
    <row r="10" spans="1:16" s="1" customFormat="1" ht="34.5" customHeight="1">
      <c r="A10" s="5">
        <v>4</v>
      </c>
      <c r="B10" s="6" t="s">
        <v>20</v>
      </c>
      <c r="C10" s="7"/>
      <c r="D10" s="7"/>
      <c r="E10" s="7"/>
      <c r="F10" s="7"/>
      <c r="G10" s="7"/>
      <c r="H10" s="7"/>
      <c r="I10" s="7">
        <v>24</v>
      </c>
      <c r="J10" s="7">
        <f>1000*I10</f>
        <v>24000</v>
      </c>
      <c r="K10" s="7">
        <f t="shared" si="0"/>
        <v>8400</v>
      </c>
      <c r="L10" s="7">
        <v>24</v>
      </c>
      <c r="M10" s="7">
        <f t="shared" si="1"/>
        <v>24000</v>
      </c>
      <c r="N10" s="7"/>
      <c r="O10" s="7">
        <f t="shared" si="2"/>
        <v>32400</v>
      </c>
      <c r="P10" s="21"/>
    </row>
    <row r="11" spans="1:16" s="1" customFormat="1" ht="34.5" customHeight="1">
      <c r="A11" s="5">
        <v>5</v>
      </c>
      <c r="B11" s="6" t="s">
        <v>21</v>
      </c>
      <c r="C11" s="7"/>
      <c r="D11" s="7"/>
      <c r="E11" s="7"/>
      <c r="F11" s="7"/>
      <c r="G11" s="7"/>
      <c r="H11" s="7"/>
      <c r="I11" s="7">
        <v>25</v>
      </c>
      <c r="J11" s="7">
        <f aca="true" t="shared" si="3" ref="J11:J26">1000*I11</f>
        <v>25000</v>
      </c>
      <c r="K11" s="7">
        <f t="shared" si="0"/>
        <v>8750</v>
      </c>
      <c r="L11" s="7">
        <v>25</v>
      </c>
      <c r="M11" s="7">
        <f t="shared" si="1"/>
        <v>25000</v>
      </c>
      <c r="N11" s="7"/>
      <c r="O11" s="7">
        <f t="shared" si="2"/>
        <v>33750</v>
      </c>
      <c r="P11" s="21"/>
    </row>
    <row r="12" spans="1:16" s="1" customFormat="1" ht="34.5" customHeight="1">
      <c r="A12" s="5">
        <v>6</v>
      </c>
      <c r="B12" s="6" t="s">
        <v>22</v>
      </c>
      <c r="C12" s="7"/>
      <c r="D12" s="7"/>
      <c r="E12" s="7"/>
      <c r="F12" s="7"/>
      <c r="G12" s="7"/>
      <c r="H12" s="7"/>
      <c r="I12" s="7">
        <v>28</v>
      </c>
      <c r="J12" s="7">
        <f t="shared" si="3"/>
        <v>28000</v>
      </c>
      <c r="K12" s="7">
        <f t="shared" si="0"/>
        <v>9800</v>
      </c>
      <c r="L12" s="7">
        <v>28</v>
      </c>
      <c r="M12" s="7">
        <f t="shared" si="1"/>
        <v>28000</v>
      </c>
      <c r="N12" s="7"/>
      <c r="O12" s="7">
        <f t="shared" si="2"/>
        <v>37800</v>
      </c>
      <c r="P12" s="21"/>
    </row>
    <row r="13" spans="1:16" s="1" customFormat="1" ht="34.5" customHeight="1">
      <c r="A13" s="5">
        <v>7</v>
      </c>
      <c r="B13" s="6" t="s">
        <v>23</v>
      </c>
      <c r="C13" s="7"/>
      <c r="D13" s="7"/>
      <c r="E13" s="7"/>
      <c r="F13" s="7"/>
      <c r="G13" s="7"/>
      <c r="H13" s="7"/>
      <c r="I13" s="7">
        <v>6</v>
      </c>
      <c r="J13" s="7">
        <f t="shared" si="3"/>
        <v>6000</v>
      </c>
      <c r="K13" s="7">
        <f t="shared" si="0"/>
        <v>2100</v>
      </c>
      <c r="L13" s="7">
        <v>141</v>
      </c>
      <c r="M13" s="7">
        <f t="shared" si="1"/>
        <v>141000</v>
      </c>
      <c r="N13" s="7"/>
      <c r="O13" s="7">
        <f t="shared" si="2"/>
        <v>143100</v>
      </c>
      <c r="P13" s="21"/>
    </row>
    <row r="14" spans="1:16" s="1" customFormat="1" ht="34.5" customHeight="1">
      <c r="A14" s="5">
        <v>8</v>
      </c>
      <c r="B14" s="6" t="s">
        <v>24</v>
      </c>
      <c r="C14" s="7"/>
      <c r="D14" s="7"/>
      <c r="E14" s="7"/>
      <c r="F14" s="7"/>
      <c r="G14" s="7"/>
      <c r="H14" s="8"/>
      <c r="I14" s="7">
        <v>25</v>
      </c>
      <c r="J14" s="7">
        <f t="shared" si="3"/>
        <v>25000</v>
      </c>
      <c r="K14" s="7">
        <f t="shared" si="0"/>
        <v>8750</v>
      </c>
      <c r="L14" s="7">
        <v>25</v>
      </c>
      <c r="M14" s="7">
        <f t="shared" si="1"/>
        <v>25000</v>
      </c>
      <c r="N14" s="7"/>
      <c r="O14" s="7">
        <f t="shared" si="2"/>
        <v>33750</v>
      </c>
      <c r="P14" s="21"/>
    </row>
    <row r="15" spans="1:16" s="1" customFormat="1" ht="34.5" customHeight="1">
      <c r="A15" s="5">
        <v>9</v>
      </c>
      <c r="B15" s="6" t="s">
        <v>25</v>
      </c>
      <c r="C15" s="7"/>
      <c r="D15" s="7"/>
      <c r="E15" s="7"/>
      <c r="F15" s="7"/>
      <c r="G15" s="7"/>
      <c r="H15" s="7"/>
      <c r="I15" s="7">
        <v>46</v>
      </c>
      <c r="J15" s="7">
        <f t="shared" si="3"/>
        <v>46000</v>
      </c>
      <c r="K15" s="7">
        <f t="shared" si="0"/>
        <v>16100</v>
      </c>
      <c r="L15" s="7">
        <v>46</v>
      </c>
      <c r="M15" s="7">
        <f t="shared" si="1"/>
        <v>46000</v>
      </c>
      <c r="N15" s="7"/>
      <c r="O15" s="7">
        <f t="shared" si="2"/>
        <v>62100</v>
      </c>
      <c r="P15" s="21"/>
    </row>
    <row r="16" spans="1:16" s="1" customFormat="1" ht="34.5" customHeight="1">
      <c r="A16" s="5">
        <v>10</v>
      </c>
      <c r="B16" s="6" t="s">
        <v>26</v>
      </c>
      <c r="C16" s="7"/>
      <c r="D16" s="7"/>
      <c r="E16" s="7"/>
      <c r="F16" s="7"/>
      <c r="G16" s="7"/>
      <c r="H16" s="7"/>
      <c r="I16" s="7">
        <v>21</v>
      </c>
      <c r="J16" s="7">
        <f t="shared" si="3"/>
        <v>21000</v>
      </c>
      <c r="K16" s="7">
        <f t="shared" si="0"/>
        <v>7350</v>
      </c>
      <c r="L16" s="7">
        <v>21</v>
      </c>
      <c r="M16" s="7">
        <f t="shared" si="1"/>
        <v>21000</v>
      </c>
      <c r="N16" s="7"/>
      <c r="O16" s="7">
        <f t="shared" si="2"/>
        <v>28350</v>
      </c>
      <c r="P16" s="21"/>
    </row>
    <row r="17" spans="1:16" s="1" customFormat="1" ht="34.5" customHeight="1">
      <c r="A17" s="5">
        <v>11</v>
      </c>
      <c r="B17" s="6" t="s">
        <v>27</v>
      </c>
      <c r="C17" s="7"/>
      <c r="D17" s="7"/>
      <c r="E17" s="7"/>
      <c r="F17" s="7"/>
      <c r="G17" s="7"/>
      <c r="H17" s="7"/>
      <c r="I17" s="7">
        <v>15</v>
      </c>
      <c r="J17" s="7">
        <f t="shared" si="3"/>
        <v>15000</v>
      </c>
      <c r="K17" s="7">
        <f t="shared" si="0"/>
        <v>5250</v>
      </c>
      <c r="L17" s="7">
        <v>15</v>
      </c>
      <c r="M17" s="7">
        <f t="shared" si="1"/>
        <v>15000</v>
      </c>
      <c r="N17" s="7"/>
      <c r="O17" s="7">
        <f t="shared" si="2"/>
        <v>20250</v>
      </c>
      <c r="P17" s="21"/>
    </row>
    <row r="18" spans="1:16" s="1" customFormat="1" ht="34.5" customHeight="1">
      <c r="A18" s="5">
        <v>12</v>
      </c>
      <c r="B18" s="6" t="s">
        <v>28</v>
      </c>
      <c r="C18" s="7"/>
      <c r="D18" s="7"/>
      <c r="E18" s="7"/>
      <c r="F18" s="7"/>
      <c r="G18" s="7"/>
      <c r="H18" s="7"/>
      <c r="I18" s="7">
        <v>28</v>
      </c>
      <c r="J18" s="7">
        <f t="shared" si="3"/>
        <v>28000</v>
      </c>
      <c r="K18" s="7">
        <f t="shared" si="0"/>
        <v>9800</v>
      </c>
      <c r="L18" s="7">
        <v>28</v>
      </c>
      <c r="M18" s="7">
        <f t="shared" si="1"/>
        <v>28000</v>
      </c>
      <c r="N18" s="7"/>
      <c r="O18" s="7">
        <f t="shared" si="2"/>
        <v>37800</v>
      </c>
      <c r="P18" s="21"/>
    </row>
    <row r="19" spans="1:16" s="1" customFormat="1" ht="34.5" customHeight="1">
      <c r="A19" s="5">
        <v>13</v>
      </c>
      <c r="B19" s="9" t="s">
        <v>29</v>
      </c>
      <c r="C19" s="10"/>
      <c r="D19" s="7"/>
      <c r="E19" s="7"/>
      <c r="F19" s="10"/>
      <c r="G19" s="10"/>
      <c r="H19" s="10"/>
      <c r="I19" s="10">
        <v>19</v>
      </c>
      <c r="J19" s="7">
        <f t="shared" si="3"/>
        <v>19000</v>
      </c>
      <c r="K19" s="7">
        <f t="shared" si="0"/>
        <v>6650</v>
      </c>
      <c r="L19" s="10">
        <v>19</v>
      </c>
      <c r="M19" s="7">
        <f aca="true" t="shared" si="4" ref="M19:M25">1000*L19</f>
        <v>19000</v>
      </c>
      <c r="N19" s="7"/>
      <c r="O19" s="7">
        <f t="shared" si="2"/>
        <v>25650</v>
      </c>
      <c r="P19" s="21"/>
    </row>
    <row r="20" spans="1:16" s="1" customFormat="1" ht="34.5" customHeight="1">
      <c r="A20" s="5">
        <v>14</v>
      </c>
      <c r="B20" s="9" t="s">
        <v>30</v>
      </c>
      <c r="C20" s="10"/>
      <c r="D20" s="7"/>
      <c r="E20" s="7"/>
      <c r="F20" s="10"/>
      <c r="G20" s="10"/>
      <c r="H20" s="11"/>
      <c r="I20" s="11">
        <v>21</v>
      </c>
      <c r="J20" s="7">
        <f t="shared" si="3"/>
        <v>21000</v>
      </c>
      <c r="K20" s="7">
        <f t="shared" si="0"/>
        <v>7350</v>
      </c>
      <c r="L20" s="11">
        <v>21</v>
      </c>
      <c r="M20" s="7">
        <f t="shared" si="4"/>
        <v>21000</v>
      </c>
      <c r="N20" s="7"/>
      <c r="O20" s="7">
        <f t="shared" si="2"/>
        <v>28350</v>
      </c>
      <c r="P20" s="21"/>
    </row>
    <row r="21" spans="1:16" s="1" customFormat="1" ht="34.5" customHeight="1">
      <c r="A21" s="5">
        <v>15</v>
      </c>
      <c r="B21" s="9" t="s">
        <v>31</v>
      </c>
      <c r="C21" s="10"/>
      <c r="D21" s="7"/>
      <c r="E21" s="7"/>
      <c r="F21" s="10"/>
      <c r="G21" s="10"/>
      <c r="H21" s="11"/>
      <c r="I21" s="11">
        <v>27</v>
      </c>
      <c r="J21" s="7">
        <f t="shared" si="3"/>
        <v>27000</v>
      </c>
      <c r="K21" s="7">
        <f t="shared" si="0"/>
        <v>9450</v>
      </c>
      <c r="L21" s="11">
        <v>27</v>
      </c>
      <c r="M21" s="7">
        <f t="shared" si="4"/>
        <v>27000</v>
      </c>
      <c r="N21" s="7"/>
      <c r="O21" s="7">
        <f t="shared" si="2"/>
        <v>36450</v>
      </c>
      <c r="P21" s="21"/>
    </row>
    <row r="22" spans="1:16" s="1" customFormat="1" ht="34.5" customHeight="1">
      <c r="A22" s="5">
        <v>16</v>
      </c>
      <c r="B22" s="9" t="s">
        <v>32</v>
      </c>
      <c r="C22" s="10"/>
      <c r="D22" s="7"/>
      <c r="E22" s="7"/>
      <c r="F22" s="10"/>
      <c r="G22" s="10"/>
      <c r="H22" s="11"/>
      <c r="I22" s="11">
        <v>39</v>
      </c>
      <c r="J22" s="7">
        <f aca="true" t="shared" si="5" ref="J22:J28">1000*I22</f>
        <v>39000</v>
      </c>
      <c r="K22" s="7">
        <f aca="true" t="shared" si="6" ref="K22:K28">350*I22</f>
        <v>13650</v>
      </c>
      <c r="L22" s="11">
        <v>39</v>
      </c>
      <c r="M22" s="7">
        <f t="shared" si="4"/>
        <v>39000</v>
      </c>
      <c r="N22" s="7"/>
      <c r="O22" s="7">
        <f t="shared" si="2"/>
        <v>52650</v>
      </c>
      <c r="P22" s="21"/>
    </row>
    <row r="23" spans="1:16" s="1" customFormat="1" ht="34.5" customHeight="1">
      <c r="A23" s="5">
        <v>17</v>
      </c>
      <c r="B23" s="9" t="s">
        <v>33</v>
      </c>
      <c r="C23" s="10"/>
      <c r="D23" s="7"/>
      <c r="E23" s="7"/>
      <c r="F23" s="10"/>
      <c r="G23" s="10"/>
      <c r="H23" s="11"/>
      <c r="I23" s="11">
        <v>4</v>
      </c>
      <c r="J23" s="7">
        <f t="shared" si="5"/>
        <v>4000</v>
      </c>
      <c r="K23" s="7">
        <f t="shared" si="6"/>
        <v>1400</v>
      </c>
      <c r="L23" s="11">
        <v>4</v>
      </c>
      <c r="M23" s="7">
        <f t="shared" si="4"/>
        <v>4000</v>
      </c>
      <c r="N23" s="7"/>
      <c r="O23" s="7">
        <f t="shared" si="2"/>
        <v>5400</v>
      </c>
      <c r="P23" s="21"/>
    </row>
    <row r="24" spans="1:16" s="1" customFormat="1" ht="34.5" customHeight="1">
      <c r="A24" s="5">
        <v>18</v>
      </c>
      <c r="B24" s="9" t="s">
        <v>34</v>
      </c>
      <c r="C24" s="10"/>
      <c r="D24" s="7"/>
      <c r="E24" s="7">
        <v>3</v>
      </c>
      <c r="F24" s="10">
        <v>2700</v>
      </c>
      <c r="G24" s="10">
        <v>3</v>
      </c>
      <c r="H24" s="11">
        <v>1875</v>
      </c>
      <c r="I24" s="11">
        <v>0</v>
      </c>
      <c r="J24" s="7">
        <f t="shared" si="5"/>
        <v>0</v>
      </c>
      <c r="K24" s="7">
        <f t="shared" si="6"/>
        <v>0</v>
      </c>
      <c r="L24" s="11">
        <v>0</v>
      </c>
      <c r="M24" s="7">
        <f t="shared" si="4"/>
        <v>0</v>
      </c>
      <c r="N24" s="7"/>
      <c r="O24" s="7">
        <f t="shared" si="2"/>
        <v>4575</v>
      </c>
      <c r="P24" s="21"/>
    </row>
    <row r="25" spans="1:16" s="1" customFormat="1" ht="34.5" customHeight="1">
      <c r="A25" s="5">
        <v>19</v>
      </c>
      <c r="B25" s="12" t="s">
        <v>35</v>
      </c>
      <c r="C25" s="10">
        <v>17</v>
      </c>
      <c r="D25" s="7">
        <f>2900*C25</f>
        <v>49300</v>
      </c>
      <c r="E25" s="7">
        <v>85</v>
      </c>
      <c r="F25" s="10">
        <f>1200*E25</f>
        <v>102000</v>
      </c>
      <c r="G25" s="10">
        <v>85</v>
      </c>
      <c r="H25" s="10">
        <v>30062.5</v>
      </c>
      <c r="I25" s="10">
        <v>41</v>
      </c>
      <c r="J25" s="7">
        <f>600*I25</f>
        <v>24600</v>
      </c>
      <c r="K25" s="7">
        <f t="shared" si="6"/>
        <v>14350</v>
      </c>
      <c r="L25" s="10">
        <v>41</v>
      </c>
      <c r="M25" s="7">
        <f aca="true" t="shared" si="7" ref="M25:M28">1000*L25</f>
        <v>41000</v>
      </c>
      <c r="N25" s="7">
        <v>-7680</v>
      </c>
      <c r="O25" s="7">
        <f t="shared" si="2"/>
        <v>195092.5</v>
      </c>
      <c r="P25" s="21"/>
    </row>
    <row r="26" spans="1:16" s="1" customFormat="1" ht="40.5" customHeight="1">
      <c r="A26" s="5">
        <v>20</v>
      </c>
      <c r="B26" s="9" t="s">
        <v>36</v>
      </c>
      <c r="C26" s="10"/>
      <c r="D26" s="7"/>
      <c r="E26" s="7"/>
      <c r="F26" s="10"/>
      <c r="G26" s="10">
        <v>188</v>
      </c>
      <c r="H26" s="11">
        <v>104750</v>
      </c>
      <c r="I26" s="11">
        <v>0</v>
      </c>
      <c r="J26" s="7">
        <f t="shared" si="5"/>
        <v>0</v>
      </c>
      <c r="K26" s="7">
        <f t="shared" si="6"/>
        <v>0</v>
      </c>
      <c r="L26" s="11">
        <v>0</v>
      </c>
      <c r="M26" s="7">
        <f t="shared" si="7"/>
        <v>0</v>
      </c>
      <c r="N26" s="7"/>
      <c r="O26" s="7">
        <f t="shared" si="2"/>
        <v>104750</v>
      </c>
      <c r="P26" s="21"/>
    </row>
    <row r="27" spans="1:16" s="1" customFormat="1" ht="40.5" customHeight="1">
      <c r="A27" s="5">
        <v>21</v>
      </c>
      <c r="B27" s="9" t="s">
        <v>37</v>
      </c>
      <c r="C27" s="10"/>
      <c r="D27" s="7"/>
      <c r="E27" s="7"/>
      <c r="F27" s="10"/>
      <c r="G27" s="10">
        <v>1</v>
      </c>
      <c r="H27" s="11">
        <v>625</v>
      </c>
      <c r="I27" s="11">
        <v>0</v>
      </c>
      <c r="J27" s="7">
        <f t="shared" si="5"/>
        <v>0</v>
      </c>
      <c r="K27" s="7">
        <f t="shared" si="6"/>
        <v>0</v>
      </c>
      <c r="L27" s="11">
        <v>0</v>
      </c>
      <c r="M27" s="7">
        <f t="shared" si="7"/>
        <v>0</v>
      </c>
      <c r="N27" s="7"/>
      <c r="O27" s="7">
        <f t="shared" si="2"/>
        <v>625</v>
      </c>
      <c r="P27" s="21"/>
    </row>
    <row r="28" spans="1:16" s="1" customFormat="1" ht="34.5" customHeight="1">
      <c r="A28" s="5">
        <v>22</v>
      </c>
      <c r="B28" s="9" t="s">
        <v>38</v>
      </c>
      <c r="C28" s="10"/>
      <c r="D28" s="7"/>
      <c r="E28" s="7"/>
      <c r="F28" s="10"/>
      <c r="G28" s="10"/>
      <c r="H28" s="10"/>
      <c r="I28" s="10">
        <v>8</v>
      </c>
      <c r="J28" s="7">
        <f t="shared" si="5"/>
        <v>8000</v>
      </c>
      <c r="K28" s="7">
        <f t="shared" si="6"/>
        <v>2800</v>
      </c>
      <c r="L28" s="11">
        <v>8</v>
      </c>
      <c r="M28" s="7">
        <f t="shared" si="7"/>
        <v>8000</v>
      </c>
      <c r="N28" s="7"/>
      <c r="O28" s="7">
        <f>F28+H28+J28+K28+M28-N28</f>
        <v>18800</v>
      </c>
      <c r="P28" s="21"/>
    </row>
    <row r="29" spans="1:16" s="1" customFormat="1" ht="34.5" customHeight="1">
      <c r="A29" s="5" t="s">
        <v>39</v>
      </c>
      <c r="B29" s="5"/>
      <c r="C29" s="7">
        <f>SUM(C7:C28)</f>
        <v>17</v>
      </c>
      <c r="D29" s="7">
        <f aca="true" t="shared" si="8" ref="D29:O29">SUM(D7:D28)</f>
        <v>49300</v>
      </c>
      <c r="E29" s="7">
        <f t="shared" si="8"/>
        <v>88</v>
      </c>
      <c r="F29" s="7">
        <f t="shared" si="8"/>
        <v>104700</v>
      </c>
      <c r="G29" s="7">
        <f t="shared" si="8"/>
        <v>277</v>
      </c>
      <c r="H29" s="7">
        <f t="shared" si="8"/>
        <v>137312.5</v>
      </c>
      <c r="I29" s="7">
        <f t="shared" si="8"/>
        <v>445</v>
      </c>
      <c r="J29" s="7">
        <f t="shared" si="8"/>
        <v>428600</v>
      </c>
      <c r="K29" s="7">
        <f t="shared" si="8"/>
        <v>155750</v>
      </c>
      <c r="L29" s="7">
        <f t="shared" si="8"/>
        <v>580</v>
      </c>
      <c r="M29" s="7">
        <f t="shared" si="8"/>
        <v>580000</v>
      </c>
      <c r="N29" s="7">
        <f t="shared" si="8"/>
        <v>-7680</v>
      </c>
      <c r="O29" s="7">
        <f t="shared" si="8"/>
        <v>993442.5</v>
      </c>
      <c r="P29" s="21"/>
    </row>
    <row r="30" spans="1:15" ht="30.75" customHeight="1">
      <c r="A30" s="13" t="s">
        <v>40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7.7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7" customHeight="1">
      <c r="A32" s="16" t="s">
        <v>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6" ht="27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" t="s">
        <v>43</v>
      </c>
    </row>
    <row r="34" spans="1:11" ht="27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</sheetData>
  <sheetProtection/>
  <mergeCells count="29">
    <mergeCell ref="A2:O2"/>
    <mergeCell ref="L3:P3"/>
    <mergeCell ref="C4:D4"/>
    <mergeCell ref="E4:F4"/>
    <mergeCell ref="G4:H4"/>
    <mergeCell ref="I4:K4"/>
    <mergeCell ref="L4:M4"/>
    <mergeCell ref="A29:B29"/>
    <mergeCell ref="A30:B30"/>
    <mergeCell ref="A31:O31"/>
    <mergeCell ref="A32:O32"/>
    <mergeCell ref="A33:O33"/>
    <mergeCell ref="A34:K3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</mergeCells>
  <printOptions horizontalCentered="1"/>
  <pageMargins left="0.7083333333333334" right="0.7083333333333334" top="0.7479166666666667" bottom="0.7479166666666667" header="0.3145833333333333" footer="0.3145833333333333"/>
  <pageSetup fitToWidth="0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pane xSplit="1" ySplit="1" topLeftCell="C12" activePane="bottomRight" state="frozen"/>
      <selection pane="bottomRight" activeCell="I22" sqref="I22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微信用户</cp:lastModifiedBy>
  <cp:lastPrinted>2023-05-22T01:58:45Z</cp:lastPrinted>
  <dcterms:created xsi:type="dcterms:W3CDTF">2016-09-26T03:01:00Z</dcterms:created>
  <dcterms:modified xsi:type="dcterms:W3CDTF">2023-11-21T01:44:40Z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E84929F9DE7C4EE7A03A6343A7BBFDE0</vt:lpwstr>
  </property>
</Properties>
</file>